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00" yWindow="0" windowWidth="19320" windowHeight="13740" tabRatio="500"/>
  </bookViews>
  <sheets>
    <sheet name="Template" sheetId="10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0"/>
  <c r="K23"/>
  <c r="K25"/>
  <c r="K27"/>
  <c r="K29"/>
  <c r="K31"/>
  <c r="K33"/>
  <c r="K35"/>
  <c r="K37"/>
  <c r="K39"/>
  <c r="K41"/>
  <c r="K7"/>
  <c r="K9"/>
  <c r="K11"/>
  <c r="K13"/>
  <c r="K15"/>
  <c r="K17"/>
  <c r="I21"/>
  <c r="I23"/>
  <c r="I25"/>
  <c r="I27"/>
  <c r="I29"/>
  <c r="I31"/>
  <c r="I33"/>
  <c r="I35"/>
  <c r="I37"/>
  <c r="I39"/>
  <c r="I41"/>
  <c r="I7"/>
  <c r="I9"/>
  <c r="I11"/>
  <c r="I13"/>
  <c r="I15"/>
  <c r="I17"/>
  <c r="AE7"/>
  <c r="BU66"/>
  <c r="BF65"/>
  <c r="BK65"/>
  <c r="BP65"/>
  <c r="BT65"/>
  <c r="BV65"/>
  <c r="BU65"/>
  <c r="AX65"/>
  <c r="AP65"/>
  <c r="AT65"/>
  <c r="AE65"/>
  <c r="AI65"/>
  <c r="E65"/>
  <c r="G65"/>
  <c r="I65"/>
  <c r="K65"/>
  <c r="M65"/>
  <c r="O65"/>
  <c r="T65"/>
  <c r="U65"/>
  <c r="V65"/>
  <c r="R65"/>
  <c r="P65"/>
  <c r="Q65"/>
  <c r="N65"/>
  <c r="L65"/>
  <c r="J65"/>
  <c r="F65"/>
  <c r="BU64"/>
  <c r="BF63"/>
  <c r="BK63"/>
  <c r="BP63"/>
  <c r="BT63"/>
  <c r="BV63"/>
  <c r="BU63"/>
  <c r="AX63"/>
  <c r="AP63"/>
  <c r="AT63"/>
  <c r="AE63"/>
  <c r="AI63"/>
  <c r="E63"/>
  <c r="G63"/>
  <c r="I63"/>
  <c r="K63"/>
  <c r="M63"/>
  <c r="O63"/>
  <c r="T63"/>
  <c r="U63"/>
  <c r="V63"/>
  <c r="R63"/>
  <c r="P63"/>
  <c r="Q63"/>
  <c r="N63"/>
  <c r="L63"/>
  <c r="J63"/>
  <c r="H63"/>
  <c r="F63"/>
  <c r="BU62"/>
  <c r="BF61"/>
  <c r="BK61"/>
  <c r="BP61"/>
  <c r="BT61"/>
  <c r="BV61"/>
  <c r="BU61"/>
  <c r="AX61"/>
  <c r="AP61"/>
  <c r="AT61"/>
  <c r="AE61"/>
  <c r="AI61"/>
  <c r="E61"/>
  <c r="G61"/>
  <c r="I61"/>
  <c r="K61"/>
  <c r="M61"/>
  <c r="O61"/>
  <c r="T61"/>
  <c r="U61"/>
  <c r="V61"/>
  <c r="R61"/>
  <c r="P61"/>
  <c r="Q61"/>
  <c r="N61"/>
  <c r="L61"/>
  <c r="J61"/>
  <c r="H61"/>
  <c r="F61"/>
  <c r="BU60"/>
  <c r="BF59"/>
  <c r="BK59"/>
  <c r="BP59"/>
  <c r="BT59"/>
  <c r="BV59"/>
  <c r="BU59"/>
  <c r="AX59"/>
  <c r="AP59"/>
  <c r="AT59"/>
  <c r="AE59"/>
  <c r="AI59"/>
  <c r="E59"/>
  <c r="G59"/>
  <c r="I59"/>
  <c r="K59"/>
  <c r="M59"/>
  <c r="O59"/>
  <c r="T59"/>
  <c r="U59"/>
  <c r="V59"/>
  <c r="R59"/>
  <c r="P59"/>
  <c r="Q59"/>
  <c r="N59"/>
  <c r="L59"/>
  <c r="J59"/>
  <c r="H59"/>
  <c r="F59"/>
  <c r="BU58"/>
  <c r="BF57"/>
  <c r="BK57"/>
  <c r="BP57"/>
  <c r="BT57"/>
  <c r="BV57"/>
  <c r="BU57"/>
  <c r="AX57"/>
  <c r="AP57"/>
  <c r="AT57"/>
  <c r="AE57"/>
  <c r="AI57"/>
  <c r="E57"/>
  <c r="G57"/>
  <c r="I57"/>
  <c r="K57"/>
  <c r="M57"/>
  <c r="O57"/>
  <c r="T57"/>
  <c r="U57"/>
  <c r="V57"/>
  <c r="R57"/>
  <c r="P57"/>
  <c r="Q57"/>
  <c r="N57"/>
  <c r="L57"/>
  <c r="J57"/>
  <c r="H57"/>
  <c r="F57"/>
  <c r="BU56"/>
  <c r="BF55"/>
  <c r="BK55"/>
  <c r="BP55"/>
  <c r="BT55"/>
  <c r="BV55"/>
  <c r="BU55"/>
  <c r="AX55"/>
  <c r="AP55"/>
  <c r="AT55"/>
  <c r="AE55"/>
  <c r="AI55"/>
  <c r="E55"/>
  <c r="G55"/>
  <c r="I55"/>
  <c r="K55"/>
  <c r="M55"/>
  <c r="O55"/>
  <c r="T55"/>
  <c r="U55"/>
  <c r="V55"/>
  <c r="R55"/>
  <c r="P55"/>
  <c r="Q55"/>
  <c r="N55"/>
  <c r="L55"/>
  <c r="J55"/>
  <c r="H55"/>
  <c r="F55"/>
  <c r="BU54"/>
  <c r="BF53"/>
  <c r="BK53"/>
  <c r="BP53"/>
  <c r="BT53"/>
  <c r="BV53"/>
  <c r="BU53"/>
  <c r="AX53"/>
  <c r="AP53"/>
  <c r="AT53"/>
  <c r="AE53"/>
  <c r="AI53"/>
  <c r="E53"/>
  <c r="G53"/>
  <c r="I53"/>
  <c r="K53"/>
  <c r="M53"/>
  <c r="O53"/>
  <c r="T53"/>
  <c r="U53"/>
  <c r="V53"/>
  <c r="R53"/>
  <c r="P53"/>
  <c r="Q53"/>
  <c r="N53"/>
  <c r="L53"/>
  <c r="J53"/>
  <c r="H53"/>
  <c r="F53"/>
  <c r="BU52"/>
  <c r="BF51"/>
  <c r="BK51"/>
  <c r="BP51"/>
  <c r="BT51"/>
  <c r="BV51"/>
  <c r="BU51"/>
  <c r="AX51"/>
  <c r="AP51"/>
  <c r="AT51"/>
  <c r="AE51"/>
  <c r="AI51"/>
  <c r="E51"/>
  <c r="G51"/>
  <c r="I51"/>
  <c r="K51"/>
  <c r="M51"/>
  <c r="O51"/>
  <c r="T51"/>
  <c r="U51"/>
  <c r="V51"/>
  <c r="R51"/>
  <c r="P51"/>
  <c r="Q51"/>
  <c r="N51"/>
  <c r="L51"/>
  <c r="J51"/>
  <c r="H51"/>
  <c r="F51"/>
  <c r="BU50"/>
  <c r="BF49"/>
  <c r="BK49"/>
  <c r="BP49"/>
  <c r="BT49"/>
  <c r="BV49"/>
  <c r="BU49"/>
  <c r="AX49"/>
  <c r="AP49"/>
  <c r="AT49"/>
  <c r="AE49"/>
  <c r="AI49"/>
  <c r="E49"/>
  <c r="G49"/>
  <c r="I49"/>
  <c r="K49"/>
  <c r="M49"/>
  <c r="O49"/>
  <c r="T49"/>
  <c r="U49"/>
  <c r="V49"/>
  <c r="R49"/>
  <c r="P49"/>
  <c r="Q49"/>
  <c r="N49"/>
  <c r="L49"/>
  <c r="J49"/>
  <c r="H49"/>
  <c r="F49"/>
  <c r="BU48"/>
  <c r="BF47"/>
  <c r="BK47"/>
  <c r="BP47"/>
  <c r="BT47"/>
  <c r="BV47"/>
  <c r="BU47"/>
  <c r="AX47"/>
  <c r="AP47"/>
  <c r="AT47"/>
  <c r="AE47"/>
  <c r="AI47"/>
  <c r="E47"/>
  <c r="G47"/>
  <c r="I47"/>
  <c r="K47"/>
  <c r="M47"/>
  <c r="O47"/>
  <c r="T47"/>
  <c r="U47"/>
  <c r="V47"/>
  <c r="R47"/>
  <c r="P47"/>
  <c r="Q47"/>
  <c r="N47"/>
  <c r="L47"/>
  <c r="J47"/>
  <c r="H47"/>
  <c r="F47"/>
  <c r="BU46"/>
  <c r="BF45"/>
  <c r="BK45"/>
  <c r="BP45"/>
  <c r="BT45"/>
  <c r="BV45"/>
  <c r="BU45"/>
  <c r="AX45"/>
  <c r="AP45"/>
  <c r="AT45"/>
  <c r="AE45"/>
  <c r="AI45"/>
  <c r="E45"/>
  <c r="G45"/>
  <c r="I45"/>
  <c r="K45"/>
  <c r="M45"/>
  <c r="O45"/>
  <c r="T45"/>
  <c r="U45"/>
  <c r="V45"/>
  <c r="R45"/>
  <c r="P45"/>
  <c r="Q45"/>
  <c r="N45"/>
  <c r="L45"/>
  <c r="J45"/>
  <c r="H45"/>
  <c r="F45"/>
  <c r="BU44"/>
  <c r="BF43"/>
  <c r="BK43"/>
  <c r="BP43"/>
  <c r="BT43"/>
  <c r="BV43"/>
  <c r="BU43"/>
  <c r="AX43"/>
  <c r="AP43"/>
  <c r="AT43"/>
  <c r="AE43"/>
  <c r="AI43"/>
  <c r="E43"/>
  <c r="G43"/>
  <c r="I43"/>
  <c r="K43"/>
  <c r="M43"/>
  <c r="O43"/>
  <c r="T43"/>
  <c r="U43"/>
  <c r="V43"/>
  <c r="R43"/>
  <c r="P43"/>
  <c r="Q43"/>
  <c r="N43"/>
  <c r="L43"/>
  <c r="J43"/>
  <c r="H43"/>
  <c r="F43"/>
  <c r="BU42"/>
  <c r="BF41"/>
  <c r="BK41"/>
  <c r="BP41"/>
  <c r="BT41"/>
  <c r="BV41"/>
  <c r="BU41"/>
  <c r="AX41"/>
  <c r="AT41"/>
  <c r="AE41"/>
  <c r="AI41"/>
  <c r="E41"/>
  <c r="G41"/>
  <c r="M41"/>
  <c r="O41"/>
  <c r="BF7"/>
  <c r="BK7"/>
  <c r="BP7"/>
  <c r="BU7"/>
  <c r="E7"/>
  <c r="BU8"/>
  <c r="G7"/>
  <c r="AX7"/>
  <c r="M7"/>
  <c r="O7"/>
  <c r="BF9"/>
  <c r="BK9"/>
  <c r="BP9"/>
  <c r="BU9"/>
  <c r="E9"/>
  <c r="BU10"/>
  <c r="G9"/>
  <c r="AX9"/>
  <c r="M9"/>
  <c r="O9"/>
  <c r="BF11"/>
  <c r="BK11"/>
  <c r="BP11"/>
  <c r="BU11"/>
  <c r="E11"/>
  <c r="BU12"/>
  <c r="G11"/>
  <c r="AX11"/>
  <c r="M11"/>
  <c r="O11"/>
  <c r="BF13"/>
  <c r="BK13"/>
  <c r="BP13"/>
  <c r="BU13"/>
  <c r="E13"/>
  <c r="BU14"/>
  <c r="G13"/>
  <c r="AX13"/>
  <c r="M13"/>
  <c r="O13"/>
  <c r="BF15"/>
  <c r="BK15"/>
  <c r="BP15"/>
  <c r="BU15"/>
  <c r="E15"/>
  <c r="BU16"/>
  <c r="G15"/>
  <c r="AX15"/>
  <c r="M15"/>
  <c r="O15"/>
  <c r="BF17"/>
  <c r="BK17"/>
  <c r="BP17"/>
  <c r="BU17"/>
  <c r="E17"/>
  <c r="BU18"/>
  <c r="G17"/>
  <c r="AX17"/>
  <c r="M17"/>
  <c r="O17"/>
  <c r="BF19"/>
  <c r="BK19"/>
  <c r="BP19"/>
  <c r="BU19"/>
  <c r="E19"/>
  <c r="BU20"/>
  <c r="G19"/>
  <c r="AE19"/>
  <c r="AI19"/>
  <c r="I19"/>
  <c r="AP19"/>
  <c r="AT19"/>
  <c r="K19"/>
  <c r="AX19"/>
  <c r="M19"/>
  <c r="O19"/>
  <c r="BF21"/>
  <c r="BK21"/>
  <c r="BP21"/>
  <c r="BU21"/>
  <c r="E21"/>
  <c r="BU22"/>
  <c r="G21"/>
  <c r="AE21"/>
  <c r="AI21"/>
  <c r="AP21"/>
  <c r="AT21"/>
  <c r="K21"/>
  <c r="AX21"/>
  <c r="M21"/>
  <c r="O21"/>
  <c r="BF23"/>
  <c r="BK23"/>
  <c r="BP23"/>
  <c r="BU23"/>
  <c r="E23"/>
  <c r="BU24"/>
  <c r="G23"/>
  <c r="AX23"/>
  <c r="M23"/>
  <c r="O23"/>
  <c r="BF25"/>
  <c r="BK25"/>
  <c r="BP25"/>
  <c r="BU25"/>
  <c r="E25"/>
  <c r="BU26"/>
  <c r="G25"/>
  <c r="AX25"/>
  <c r="M25"/>
  <c r="O25"/>
  <c r="BF27"/>
  <c r="BK27"/>
  <c r="BP27"/>
  <c r="BU27"/>
  <c r="E27"/>
  <c r="BU28"/>
  <c r="G27"/>
  <c r="AX27"/>
  <c r="M27"/>
  <c r="O27"/>
  <c r="BF29"/>
  <c r="BK29"/>
  <c r="BP29"/>
  <c r="BU29"/>
  <c r="E29"/>
  <c r="BU30"/>
  <c r="G29"/>
  <c r="AX29"/>
  <c r="M29"/>
  <c r="O29"/>
  <c r="BF31"/>
  <c r="BK31"/>
  <c r="BP31"/>
  <c r="BU31"/>
  <c r="E31"/>
  <c r="BU32"/>
  <c r="G31"/>
  <c r="AX31"/>
  <c r="M31"/>
  <c r="O31"/>
  <c r="BF33"/>
  <c r="BK33"/>
  <c r="BP33"/>
  <c r="BU33"/>
  <c r="E33"/>
  <c r="BU34"/>
  <c r="G33"/>
  <c r="AX33"/>
  <c r="M33"/>
  <c r="O33"/>
  <c r="BF35"/>
  <c r="BK35"/>
  <c r="BP35"/>
  <c r="BU35"/>
  <c r="E35"/>
  <c r="BU36"/>
  <c r="G35"/>
  <c r="AX35"/>
  <c r="M35"/>
  <c r="O35"/>
  <c r="BF37"/>
  <c r="BK37"/>
  <c r="BP37"/>
  <c r="BU37"/>
  <c r="E37"/>
  <c r="BU38"/>
  <c r="G37"/>
  <c r="AX37"/>
  <c r="M37"/>
  <c r="O37"/>
  <c r="BF39"/>
  <c r="BK39"/>
  <c r="BP39"/>
  <c r="BU39"/>
  <c r="E39"/>
  <c r="BU40"/>
  <c r="G39"/>
  <c r="AX39"/>
  <c r="M39"/>
  <c r="O39"/>
  <c r="M4"/>
  <c r="T41"/>
  <c r="U41"/>
  <c r="V41"/>
  <c r="R41"/>
  <c r="BU5"/>
  <c r="F41"/>
  <c r="BU6"/>
  <c r="H41"/>
  <c r="AE6"/>
  <c r="AI6"/>
  <c r="J41"/>
  <c r="AT6"/>
  <c r="L41"/>
  <c r="AX6"/>
  <c r="N41"/>
  <c r="P41"/>
  <c r="Q41"/>
  <c r="BT39"/>
  <c r="BV39"/>
  <c r="AT39"/>
  <c r="AE39"/>
  <c r="AI39"/>
  <c r="T39"/>
  <c r="U39"/>
  <c r="V39"/>
  <c r="R39"/>
  <c r="F39"/>
  <c r="H39"/>
  <c r="J39"/>
  <c r="L39"/>
  <c r="N39"/>
  <c r="P39"/>
  <c r="Q39"/>
  <c r="BT37"/>
  <c r="BV37"/>
  <c r="AT37"/>
  <c r="AE37"/>
  <c r="AI37"/>
  <c r="T37"/>
  <c r="U37"/>
  <c r="V37"/>
  <c r="R37"/>
  <c r="F37"/>
  <c r="H37"/>
  <c r="J37"/>
  <c r="L37"/>
  <c r="N37"/>
  <c r="P37"/>
  <c r="Q37"/>
  <c r="BT35"/>
  <c r="BV35"/>
  <c r="AT35"/>
  <c r="AE35"/>
  <c r="AI35"/>
  <c r="T35"/>
  <c r="U35"/>
  <c r="V35"/>
  <c r="R35"/>
  <c r="F35"/>
  <c r="H35"/>
  <c r="J35"/>
  <c r="L35"/>
  <c r="N35"/>
  <c r="P35"/>
  <c r="Q35"/>
  <c r="BT33"/>
  <c r="BV33"/>
  <c r="AT33"/>
  <c r="AE33"/>
  <c r="AI33"/>
  <c r="T33"/>
  <c r="U33"/>
  <c r="V33"/>
  <c r="R33"/>
  <c r="F33"/>
  <c r="H33"/>
  <c r="J33"/>
  <c r="L33"/>
  <c r="N33"/>
  <c r="P33"/>
  <c r="Q33"/>
  <c r="BT31"/>
  <c r="BV31"/>
  <c r="AT31"/>
  <c r="AE31"/>
  <c r="AI31"/>
  <c r="T31"/>
  <c r="U31"/>
  <c r="V31"/>
  <c r="R31"/>
  <c r="F31"/>
  <c r="H31"/>
  <c r="J31"/>
  <c r="L31"/>
  <c r="N31"/>
  <c r="P31"/>
  <c r="Q31"/>
  <c r="BT29"/>
  <c r="BV29"/>
  <c r="AT29"/>
  <c r="AE29"/>
  <c r="AI29"/>
  <c r="T29"/>
  <c r="U29"/>
  <c r="V29"/>
  <c r="R29"/>
  <c r="F29"/>
  <c r="H29"/>
  <c r="J29"/>
  <c r="L29"/>
  <c r="N29"/>
  <c r="P29"/>
  <c r="Q29"/>
  <c r="BT27"/>
  <c r="BV27"/>
  <c r="AT27"/>
  <c r="AE27"/>
  <c r="AI27"/>
  <c r="T27"/>
  <c r="U27"/>
  <c r="V27"/>
  <c r="R27"/>
  <c r="F27"/>
  <c r="H27"/>
  <c r="J27"/>
  <c r="L27"/>
  <c r="N27"/>
  <c r="P27"/>
  <c r="Q27"/>
  <c r="BT25"/>
  <c r="BV25"/>
  <c r="AT25"/>
  <c r="AE25"/>
  <c r="AI25"/>
  <c r="T25"/>
  <c r="U25"/>
  <c r="V25"/>
  <c r="R25"/>
  <c r="F25"/>
  <c r="H25"/>
  <c r="J25"/>
  <c r="L25"/>
  <c r="N25"/>
  <c r="P25"/>
  <c r="Q25"/>
  <c r="BT23"/>
  <c r="BV23"/>
  <c r="AT23"/>
  <c r="AE23"/>
  <c r="AI23"/>
  <c r="T23"/>
  <c r="U23"/>
  <c r="V23"/>
  <c r="R23"/>
  <c r="F23"/>
  <c r="H23"/>
  <c r="J23"/>
  <c r="L23"/>
  <c r="N23"/>
  <c r="P23"/>
  <c r="Q23"/>
  <c r="BT21"/>
  <c r="BV21"/>
  <c r="T21"/>
  <c r="U21"/>
  <c r="V21"/>
  <c r="R21"/>
  <c r="P21"/>
  <c r="Q21"/>
  <c r="N21"/>
  <c r="L21"/>
  <c r="J21"/>
  <c r="H21"/>
  <c r="F21"/>
  <c r="BT19"/>
  <c r="BV19"/>
  <c r="T19"/>
  <c r="U19"/>
  <c r="V19"/>
  <c r="R19"/>
  <c r="P19"/>
  <c r="Q19"/>
  <c r="N19"/>
  <c r="L19"/>
  <c r="J19"/>
  <c r="H19"/>
  <c r="F19"/>
  <c r="BT17"/>
  <c r="BV17"/>
  <c r="AT17"/>
  <c r="AE17"/>
  <c r="AI17"/>
  <c r="T17"/>
  <c r="U17"/>
  <c r="V17"/>
  <c r="R17"/>
  <c r="F17"/>
  <c r="H17"/>
  <c r="J17"/>
  <c r="L17"/>
  <c r="N17"/>
  <c r="P17"/>
  <c r="Q17"/>
  <c r="BT15"/>
  <c r="BV15"/>
  <c r="AT15"/>
  <c r="AE15"/>
  <c r="AI15"/>
  <c r="T15"/>
  <c r="U15"/>
  <c r="V15"/>
  <c r="R15"/>
  <c r="F15"/>
  <c r="H15"/>
  <c r="J15"/>
  <c r="L15"/>
  <c r="N15"/>
  <c r="P15"/>
  <c r="Q15"/>
  <c r="BT13"/>
  <c r="BV13"/>
  <c r="AT13"/>
  <c r="AE13"/>
  <c r="AI13"/>
  <c r="T13"/>
  <c r="U13"/>
  <c r="V13"/>
  <c r="R13"/>
  <c r="F13"/>
  <c r="H13"/>
  <c r="J13"/>
  <c r="L13"/>
  <c r="N13"/>
  <c r="P13"/>
  <c r="Q13"/>
  <c r="BT11"/>
  <c r="BV11"/>
  <c r="AT11"/>
  <c r="AE11"/>
  <c r="AI11"/>
  <c r="T11"/>
  <c r="U11"/>
  <c r="V11"/>
  <c r="R11"/>
  <c r="F11"/>
  <c r="H11"/>
  <c r="J11"/>
  <c r="L11"/>
  <c r="N11"/>
  <c r="P11"/>
  <c r="Q11"/>
  <c r="BT9"/>
  <c r="BV9"/>
  <c r="AT9"/>
  <c r="AE9"/>
  <c r="AI9"/>
  <c r="T9"/>
  <c r="U9"/>
  <c r="V9"/>
  <c r="R9"/>
  <c r="F9"/>
  <c r="H9"/>
  <c r="J9"/>
  <c r="L9"/>
  <c r="N9"/>
  <c r="P9"/>
  <c r="Q9"/>
  <c r="BT7"/>
  <c r="BV7"/>
  <c r="AT7"/>
  <c r="AI7"/>
  <c r="T7"/>
  <c r="U7"/>
  <c r="V7"/>
  <c r="R7"/>
  <c r="F7"/>
  <c r="H7"/>
  <c r="J7"/>
  <c r="L7"/>
  <c r="N7"/>
  <c r="P7"/>
  <c r="Q7"/>
  <c r="H2"/>
  <c r="H3"/>
  <c r="H4"/>
</calcChain>
</file>

<file path=xl/sharedStrings.xml><?xml version="1.0" encoding="utf-8"?>
<sst xmlns="http://schemas.openxmlformats.org/spreadsheetml/2006/main" count="196" uniqueCount="108">
  <si>
    <t>Student #</t>
  </si>
  <si>
    <t>TOTAL</t>
  </si>
  <si>
    <t>Letter</t>
  </si>
  <si>
    <t>#</t>
  </si>
  <si>
    <t>Intro</t>
  </si>
  <si>
    <t>Chp 1</t>
  </si>
  <si>
    <t>Chp 2</t>
  </si>
  <si>
    <t>Chp 3</t>
  </si>
  <si>
    <t>Chp 4</t>
  </si>
  <si>
    <t>Chp 5</t>
  </si>
  <si>
    <t>Tests</t>
  </si>
  <si>
    <t>Chp 6</t>
  </si>
  <si>
    <t>Chp 7</t>
  </si>
  <si>
    <t>Chp 8</t>
  </si>
  <si>
    <t>Chp 9</t>
  </si>
  <si>
    <t>Chp 10</t>
  </si>
  <si>
    <t>Speaking</t>
  </si>
  <si>
    <t>Writing</t>
  </si>
  <si>
    <t>Midterm Test</t>
  </si>
  <si>
    <t>Final Test</t>
  </si>
  <si>
    <t>CQI</t>
  </si>
  <si>
    <t>Other</t>
  </si>
  <si>
    <t>Attendance &amp; Participation</t>
  </si>
  <si>
    <t>Absences</t>
  </si>
  <si>
    <t>Att.</t>
    <phoneticPr fontId="5" type="noConversion"/>
  </si>
  <si>
    <t>Part.</t>
    <phoneticPr fontId="5" type="noConversion"/>
  </si>
  <si>
    <t>W.1</t>
    <phoneticPr fontId="5" type="noConversion"/>
  </si>
  <si>
    <t>W.2</t>
    <phoneticPr fontId="5" type="noConversion"/>
  </si>
  <si>
    <t>W.3</t>
    <phoneticPr fontId="5" type="noConversion"/>
  </si>
  <si>
    <t>W.4</t>
    <phoneticPr fontId="5" type="noConversion"/>
  </si>
  <si>
    <t>W.5</t>
    <phoneticPr fontId="5" type="noConversion"/>
  </si>
  <si>
    <t>W.6</t>
    <phoneticPr fontId="5" type="noConversion"/>
  </si>
  <si>
    <t>W.7</t>
    <phoneticPr fontId="5" type="noConversion"/>
  </si>
  <si>
    <t>W.8</t>
    <phoneticPr fontId="5" type="noConversion"/>
  </si>
  <si>
    <t>W.9</t>
    <phoneticPr fontId="5" type="noConversion"/>
  </si>
  <si>
    <t>W.10</t>
    <phoneticPr fontId="5" type="noConversion"/>
  </si>
  <si>
    <t>W.11</t>
    <phoneticPr fontId="5" type="noConversion"/>
  </si>
  <si>
    <t>W.12</t>
    <phoneticPr fontId="5" type="noConversion"/>
  </si>
  <si>
    <t>W.13</t>
    <phoneticPr fontId="5" type="noConversion"/>
  </si>
  <si>
    <t>W.14</t>
    <phoneticPr fontId="5" type="noConversion"/>
  </si>
  <si>
    <t>W.15</t>
    <phoneticPr fontId="5" type="noConversion"/>
  </si>
  <si>
    <t>Date</t>
    <phoneticPr fontId="5" type="noConversion"/>
  </si>
  <si>
    <t>Make-Up</t>
    <phoneticPr fontId="5" type="noConversion"/>
  </si>
  <si>
    <t>Week</t>
    <phoneticPr fontId="5" type="noConversion"/>
  </si>
  <si>
    <t>Unit</t>
    <phoneticPr fontId="5" type="noConversion"/>
  </si>
  <si>
    <t>TOTAL pts.</t>
    <phoneticPr fontId="5" type="noConversion"/>
  </si>
  <si>
    <t>%</t>
    <phoneticPr fontId="5" type="noConversion"/>
  </si>
  <si>
    <t>PT</t>
    <phoneticPr fontId="5" type="noConversion"/>
  </si>
  <si>
    <t>A</t>
    <phoneticPr fontId="5" type="noConversion"/>
  </si>
  <si>
    <t>Class #</t>
    <phoneticPr fontId="5" type="noConversion"/>
  </si>
  <si>
    <t>Attendance</t>
    <phoneticPr fontId="5" type="noConversion"/>
  </si>
  <si>
    <t>Present</t>
    <phoneticPr fontId="5" type="noConversion"/>
  </si>
  <si>
    <t>Excused</t>
    <phoneticPr fontId="5" type="noConversion"/>
  </si>
  <si>
    <t>Late</t>
    <phoneticPr fontId="5" type="noConversion"/>
  </si>
  <si>
    <t>Absent</t>
    <phoneticPr fontId="5" type="noConversion"/>
  </si>
  <si>
    <t>P</t>
    <phoneticPr fontId="5" type="noConversion"/>
  </si>
  <si>
    <t>E</t>
    <phoneticPr fontId="5" type="noConversion"/>
  </si>
  <si>
    <t>L</t>
    <phoneticPr fontId="5" type="noConversion"/>
  </si>
  <si>
    <t>Perfect</t>
    <phoneticPr fontId="5" type="noConversion"/>
  </si>
  <si>
    <t>No HW/Book</t>
    <phoneticPr fontId="5" type="noConversion"/>
  </si>
  <si>
    <t>Phone/Sleep</t>
    <phoneticPr fontId="5" type="noConversion"/>
  </si>
  <si>
    <t>H</t>
    <phoneticPr fontId="5" type="noConversion"/>
  </si>
  <si>
    <t>S</t>
    <phoneticPr fontId="5" type="noConversion"/>
  </si>
  <si>
    <t>No English</t>
    <phoneticPr fontId="5" type="noConversion"/>
  </si>
  <si>
    <t>F</t>
    <phoneticPr fontId="5" type="noConversion"/>
  </si>
  <si>
    <t>D</t>
    <phoneticPr fontId="5" type="noConversion"/>
  </si>
  <si>
    <t>C</t>
    <phoneticPr fontId="5" type="noConversion"/>
  </si>
  <si>
    <t>B</t>
    <phoneticPr fontId="5" type="noConversion"/>
  </si>
  <si>
    <t>Participation</t>
    <phoneticPr fontId="5" type="noConversion"/>
  </si>
  <si>
    <t>Letter Grade</t>
    <phoneticPr fontId="5" type="noConversion"/>
  </si>
  <si>
    <t>Scoring</t>
    <phoneticPr fontId="5" type="noConversion"/>
  </si>
  <si>
    <t>Name</t>
    <phoneticPr fontId="5" type="noConversion"/>
  </si>
  <si>
    <t>Class Info</t>
    <phoneticPr fontId="5" type="noConversion"/>
  </si>
  <si>
    <t>Time</t>
    <phoneticPr fontId="5" type="noConversion"/>
  </si>
  <si>
    <t>Rm.</t>
    <phoneticPr fontId="5" type="noConversion"/>
  </si>
  <si>
    <t>C.1</t>
    <phoneticPr fontId="5" type="noConversion"/>
  </si>
  <si>
    <t>C.2</t>
    <phoneticPr fontId="5" type="noConversion"/>
  </si>
  <si>
    <t>C.3</t>
    <phoneticPr fontId="5" type="noConversion"/>
  </si>
  <si>
    <t>C.4</t>
    <phoneticPr fontId="5" type="noConversion"/>
  </si>
  <si>
    <t>C.5</t>
    <phoneticPr fontId="5" type="noConversion"/>
  </si>
  <si>
    <t>Re.</t>
    <phoneticPr fontId="5" type="noConversion"/>
  </si>
  <si>
    <t>C.6</t>
    <phoneticPr fontId="5" type="noConversion"/>
  </si>
  <si>
    <t>C.7</t>
    <phoneticPr fontId="5" type="noConversion"/>
  </si>
  <si>
    <t>C.8</t>
    <phoneticPr fontId="5" type="noConversion"/>
  </si>
  <si>
    <t>C.9</t>
    <phoneticPr fontId="5" type="noConversion"/>
  </si>
  <si>
    <t>C.10</t>
    <phoneticPr fontId="5" type="noConversion"/>
  </si>
  <si>
    <t>Bonus</t>
    <phoneticPr fontId="5" type="noConversion"/>
  </si>
  <si>
    <t>Att</t>
    <phoneticPr fontId="5" type="noConversion"/>
  </si>
  <si>
    <t>Part</t>
    <phoneticPr fontId="5" type="noConversion"/>
  </si>
  <si>
    <t>Mid</t>
    <phoneticPr fontId="5" type="noConversion"/>
  </si>
  <si>
    <t>Final</t>
    <phoneticPr fontId="5" type="noConversion"/>
  </si>
  <si>
    <t>Online</t>
  </si>
  <si>
    <t>Rank</t>
  </si>
  <si>
    <t>As</t>
  </si>
  <si>
    <t>As + Bs</t>
  </si>
  <si>
    <t># of Students</t>
  </si>
  <si>
    <t>Class Average</t>
  </si>
  <si>
    <t>Standard Dev.</t>
  </si>
  <si>
    <t>SCALED</t>
  </si>
  <si>
    <t>Z-score</t>
  </si>
  <si>
    <t>Computer</t>
  </si>
  <si>
    <t>Curve</t>
  </si>
  <si>
    <t>Assigned</t>
  </si>
  <si>
    <t>Class Code</t>
  </si>
  <si>
    <t>Day</t>
  </si>
  <si>
    <t>Time</t>
  </si>
  <si>
    <t>Building</t>
  </si>
  <si>
    <t>Room</t>
  </si>
</sst>
</file>

<file path=xl/styles.xml><?xml version="1.0" encoding="utf-8"?>
<styleSheet xmlns="http://schemas.openxmlformats.org/spreadsheetml/2006/main">
  <numFmts count="3">
    <numFmt numFmtId="164" formatCode="m/d;@"/>
    <numFmt numFmtId="165" formatCode="m\/d"/>
    <numFmt numFmtId="168" formatCode="0.000%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3"/>
      <charset val="129"/>
      <scheme val="minor"/>
    </font>
    <font>
      <sz val="12"/>
      <name val="Calibri"/>
      <family val="3"/>
      <charset val="129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3"/>
      <charset val="129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3"/>
      <charset val="129"/>
      <scheme val="minor"/>
    </font>
    <font>
      <sz val="10"/>
      <name val="Calibri"/>
      <family val="2"/>
      <scheme val="minor"/>
    </font>
    <font>
      <sz val="12"/>
      <color theme="1"/>
      <name val="굴림"/>
      <charset val="129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2"/>
      <color rgb="FFFF0000"/>
      <name val="Calibri"/>
      <family val="3"/>
      <charset val="129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/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8" borderId="46" applyNumberFormat="0" applyFont="0" applyAlignment="0" applyProtection="0"/>
  </cellStyleXfs>
  <cellXfs count="206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9" fontId="0" fillId="7" borderId="1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 textRotation="90"/>
    </xf>
    <xf numFmtId="164" fontId="0" fillId="0" borderId="0" xfId="0" applyNumberFormat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0" fontId="0" fillId="7" borderId="27" xfId="0" applyFill="1" applyBorder="1" applyAlignment="1">
      <alignment vertical="center" textRotation="90"/>
    </xf>
    <xf numFmtId="0" fontId="10" fillId="7" borderId="9" xfId="0" applyNumberFormat="1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9" fontId="8" fillId="3" borderId="18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textRotation="90"/>
    </xf>
    <xf numFmtId="164" fontId="0" fillId="7" borderId="19" xfId="0" applyNumberFormat="1" applyFill="1" applyBorder="1" applyAlignment="1">
      <alignment horizontal="center" vertical="center" textRotation="90"/>
    </xf>
    <xf numFmtId="164" fontId="0" fillId="7" borderId="20" xfId="0" applyNumberFormat="1" applyFill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7" borderId="0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9" fontId="6" fillId="7" borderId="34" xfId="0" applyNumberFormat="1" applyFont="1" applyFill="1" applyBorder="1" applyAlignment="1">
      <alignment horizontal="center" vertical="center"/>
    </xf>
    <xf numFmtId="9" fontId="6" fillId="7" borderId="35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9" fontId="0" fillId="0" borderId="8" xfId="10" applyFont="1" applyBorder="1" applyAlignment="1">
      <alignment horizontal="center" vertical="center"/>
    </xf>
    <xf numFmtId="9" fontId="0" fillId="0" borderId="13" xfId="1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9" fontId="6" fillId="7" borderId="3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9" fontId="6" fillId="7" borderId="44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 textRotation="90"/>
    </xf>
    <xf numFmtId="164" fontId="0" fillId="7" borderId="10" xfId="0" applyNumberForma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0" fontId="0" fillId="0" borderId="10" xfId="10" applyNumberFormat="1" applyFont="1" applyBorder="1" applyAlignment="1">
      <alignment horizontal="center" vertical="center"/>
    </xf>
    <xf numFmtId="10" fontId="0" fillId="0" borderId="11" xfId="10" applyNumberFormat="1" applyFont="1" applyBorder="1" applyAlignment="1">
      <alignment horizontal="center" vertical="center"/>
    </xf>
    <xf numFmtId="9" fontId="0" fillId="0" borderId="12" xfId="10" applyFont="1" applyBorder="1" applyAlignment="1">
      <alignment horizontal="center" vertical="center"/>
    </xf>
    <xf numFmtId="9" fontId="0" fillId="0" borderId="14" xfId="1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9" fontId="0" fillId="0" borderId="10" xfId="0" applyNumberFormat="1" applyBorder="1" applyAlignment="1">
      <alignment horizontal="center" vertical="center"/>
    </xf>
    <xf numFmtId="0" fontId="0" fillId="0" borderId="0" xfId="10" applyNumberFormat="1" applyFont="1" applyBorder="1" applyAlignment="1">
      <alignment horizontal="center" vertical="center"/>
    </xf>
    <xf numFmtId="0" fontId="0" fillId="0" borderId="11" xfId="10" applyNumberFormat="1" applyFon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 textRotation="90"/>
    </xf>
    <xf numFmtId="168" fontId="0" fillId="0" borderId="0" xfId="10" applyNumberFormat="1" applyFont="1" applyBorder="1" applyAlignment="1">
      <alignment horizontal="center" vertical="center"/>
    </xf>
    <xf numFmtId="168" fontId="0" fillId="0" borderId="13" xfId="10" applyNumberFormat="1" applyFont="1" applyBorder="1" applyAlignment="1">
      <alignment horizontal="center" vertical="center"/>
    </xf>
    <xf numFmtId="168" fontId="0" fillId="0" borderId="8" xfId="10" applyNumberFormat="1" applyFont="1" applyBorder="1" applyAlignment="1">
      <alignment horizontal="center" vertical="center"/>
    </xf>
    <xf numFmtId="9" fontId="0" fillId="0" borderId="3" xfId="10" applyFont="1" applyBorder="1" applyAlignment="1">
      <alignment horizontal="center" vertical="center"/>
    </xf>
    <xf numFmtId="0" fontId="14" fillId="3" borderId="19" xfId="59" applyFont="1" applyFill="1" applyBorder="1" applyAlignment="1">
      <alignment horizontal="center" vertical="center" textRotation="90"/>
    </xf>
    <xf numFmtId="0" fontId="14" fillId="3" borderId="20" xfId="59" applyFont="1" applyFill="1" applyBorder="1" applyAlignment="1">
      <alignment horizontal="center" vertical="center" textRotation="90"/>
    </xf>
    <xf numFmtId="0" fontId="14" fillId="3" borderId="33" xfId="59" applyFont="1" applyFill="1" applyBorder="1" applyAlignment="1">
      <alignment horizontal="center" vertical="center" textRotation="90"/>
    </xf>
    <xf numFmtId="0" fontId="10" fillId="0" borderId="4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5" fillId="3" borderId="19" xfId="59" applyFont="1" applyFill="1" applyBorder="1" applyAlignment="1">
      <alignment horizontal="center" vertical="center" textRotation="90"/>
    </xf>
    <xf numFmtId="0" fontId="15" fillId="3" borderId="20" xfId="59" applyFont="1" applyFill="1" applyBorder="1" applyAlignment="1">
      <alignment horizontal="center" vertical="center" textRotation="90"/>
    </xf>
    <xf numFmtId="0" fontId="15" fillId="3" borderId="33" xfId="59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168" fontId="0" fillId="0" borderId="8" xfId="1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168" fontId="0" fillId="0" borderId="13" xfId="1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15" fillId="7" borderId="46" xfId="59" applyFont="1" applyFill="1" applyBorder="1" applyAlignment="1">
      <alignment horizontal="center" vertical="center"/>
    </xf>
    <xf numFmtId="0" fontId="15" fillId="7" borderId="52" xfId="59" applyFont="1" applyFill="1" applyBorder="1" applyAlignment="1">
      <alignment horizontal="center" vertical="center"/>
    </xf>
    <xf numFmtId="0" fontId="15" fillId="7" borderId="49" xfId="59" applyFont="1" applyFill="1" applyBorder="1" applyAlignment="1">
      <alignment horizontal="center" vertical="center"/>
    </xf>
    <xf numFmtId="0" fontId="15" fillId="7" borderId="48" xfId="59" applyFont="1" applyFill="1" applyBorder="1" applyAlignment="1">
      <alignment horizontal="center" vertical="center"/>
    </xf>
    <xf numFmtId="0" fontId="15" fillId="7" borderId="50" xfId="59" applyFont="1" applyFill="1" applyBorder="1" applyAlignment="1">
      <alignment horizontal="center" vertical="center"/>
    </xf>
    <xf numFmtId="0" fontId="15" fillId="7" borderId="51" xfId="59" applyFont="1" applyFill="1" applyBorder="1" applyAlignment="1">
      <alignment horizontal="center" vertical="center"/>
    </xf>
    <xf numFmtId="0" fontId="15" fillId="7" borderId="49" xfId="59" applyFont="1" applyFill="1" applyBorder="1" applyAlignment="1">
      <alignment horizontal="center" vertical="center"/>
    </xf>
    <xf numFmtId="0" fontId="15" fillId="7" borderId="46" xfId="59" applyFont="1" applyFill="1" applyAlignment="1">
      <alignment horizontal="center" vertical="center"/>
    </xf>
    <xf numFmtId="0" fontId="13" fillId="7" borderId="46" xfId="59" applyFont="1" applyFill="1" applyBorder="1" applyAlignment="1">
      <alignment horizontal="center" vertical="center"/>
    </xf>
    <xf numFmtId="0" fontId="13" fillId="7" borderId="52" xfId="59" applyFont="1" applyFill="1" applyBorder="1" applyAlignment="1">
      <alignment horizontal="center" vertical="center"/>
    </xf>
    <xf numFmtId="0" fontId="13" fillId="7" borderId="49" xfId="59" applyFont="1" applyFill="1" applyBorder="1" applyAlignment="1">
      <alignment horizontal="center" vertical="center"/>
    </xf>
    <xf numFmtId="0" fontId="13" fillId="7" borderId="48" xfId="59" applyFont="1" applyFill="1" applyBorder="1" applyAlignment="1">
      <alignment horizontal="center" vertical="center"/>
    </xf>
    <xf numFmtId="0" fontId="13" fillId="7" borderId="50" xfId="59" applyFont="1" applyFill="1" applyBorder="1" applyAlignment="1">
      <alignment horizontal="center" vertical="center"/>
    </xf>
    <xf numFmtId="0" fontId="13" fillId="7" borderId="51" xfId="59" applyFont="1" applyFill="1" applyBorder="1" applyAlignment="1">
      <alignment horizontal="center" vertical="center"/>
    </xf>
    <xf numFmtId="0" fontId="13" fillId="7" borderId="49" xfId="59" applyFont="1" applyFill="1" applyBorder="1" applyAlignment="1">
      <alignment horizontal="center" vertical="center"/>
    </xf>
    <xf numFmtId="0" fontId="13" fillId="7" borderId="46" xfId="59" applyFont="1" applyFill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3" fillId="8" borderId="46" xfId="59" applyFont="1" applyAlignment="1">
      <alignment horizontal="center" vertical="center"/>
    </xf>
    <xf numFmtId="0" fontId="15" fillId="8" borderId="46" xfId="59" applyFont="1" applyAlignment="1">
      <alignment horizontal="center" vertical="center"/>
    </xf>
    <xf numFmtId="164" fontId="16" fillId="7" borderId="8" xfId="0" applyNumberFormat="1" applyFont="1" applyFill="1" applyBorder="1" applyAlignment="1">
      <alignment horizontal="center" vertical="center"/>
    </xf>
  </cellXfs>
  <cellStyles count="6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te" xfId="59" builtinId="10"/>
    <cellStyle name="Percent" xfId="10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FFFFCC"/>
      <color rgb="FFFFFF99"/>
      <color rgb="FFFF9999"/>
      <color rgb="FFFF61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7"/>
  <sheetViews>
    <sheetView tabSelected="1" zoomScale="50" zoomScaleNormal="50" workbookViewId="0">
      <selection activeCell="B7" sqref="B7:B8"/>
    </sheetView>
  </sheetViews>
  <sheetFormatPr defaultColWidth="11.5" defaultRowHeight="15.75"/>
  <cols>
    <col min="1" max="1" width="3.375" style="50" customWidth="1"/>
    <col min="2" max="2" width="11.5" style="50"/>
    <col min="3" max="3" width="7.75" style="50" customWidth="1"/>
    <col min="4" max="4" width="0.75" style="4" customWidth="1"/>
    <col min="5" max="5" width="5.375" style="50" customWidth="1"/>
    <col min="6" max="6" width="5.375" style="53" customWidth="1"/>
    <col min="7" max="7" width="5.375" style="50" customWidth="1"/>
    <col min="8" max="8" width="5.375" style="53" customWidth="1"/>
    <col min="9" max="9" width="5.375" style="50" customWidth="1"/>
    <col min="10" max="10" width="5.375" style="53" customWidth="1"/>
    <col min="11" max="11" width="5.375" style="50" customWidth="1"/>
    <col min="12" max="12" width="5.375" style="53" customWidth="1"/>
    <col min="13" max="13" width="5.375" style="50" customWidth="1"/>
    <col min="14" max="14" width="6.125" style="53" customWidth="1"/>
    <col min="15" max="15" width="5.375" style="11" customWidth="1"/>
    <col min="16" max="16" width="5.375" style="200" customWidth="1"/>
    <col min="17" max="18" width="3.75" style="50" customWidth="1"/>
    <col min="19" max="19" width="0.75" style="4" customWidth="1"/>
    <col min="20" max="20" width="6.75" style="50" customWidth="1"/>
    <col min="21" max="21" width="8.75" style="50" customWidth="1"/>
    <col min="22" max="22" width="3.75" style="50" customWidth="1"/>
    <col min="23" max="23" width="3.75" style="199" customWidth="1"/>
    <col min="24" max="24" width="4.375" style="191" customWidth="1"/>
    <col min="25" max="25" width="0.75" style="4" customWidth="1"/>
    <col min="26" max="31" width="3.125" style="50" customWidth="1"/>
    <col min="32" max="32" width="0.625" style="50" customWidth="1"/>
    <col min="33" max="33" width="3.125" style="50" customWidth="1"/>
    <col min="34" max="34" width="0.625" style="50" customWidth="1"/>
    <col min="35" max="35" width="3.125" style="11" customWidth="1"/>
    <col min="36" max="36" width="0.75" style="4" customWidth="1"/>
    <col min="37" max="42" width="3.125" style="50" customWidth="1"/>
    <col min="43" max="43" width="0.625" style="50" customWidth="1"/>
    <col min="44" max="44" width="3.125" style="50" customWidth="1"/>
    <col min="45" max="45" width="0.625" style="50" customWidth="1"/>
    <col min="46" max="46" width="3.125" style="11" customWidth="1"/>
    <col min="47" max="47" width="0.75" style="4" customWidth="1"/>
    <col min="48" max="49" width="3.125" style="50" customWidth="1"/>
    <col min="50" max="50" width="3.125" style="11" customWidth="1"/>
    <col min="51" max="51" width="0.625" style="4" customWidth="1"/>
    <col min="52" max="52" width="7.75" style="50" customWidth="1"/>
    <col min="53" max="53" width="0.75" style="50" customWidth="1"/>
    <col min="54" max="72" width="4.75" style="50" customWidth="1"/>
    <col min="73" max="73" width="4.75" style="11" customWidth="1"/>
    <col min="74" max="74" width="2.75" style="50" customWidth="1"/>
    <col min="75" max="75" width="0.75" style="4" customWidth="1"/>
    <col min="76" max="76" width="0.75" style="50" customWidth="1"/>
    <col min="77" max="77" width="11.5" style="50"/>
    <col min="78" max="79" width="2.75" style="50" customWidth="1"/>
    <col min="80" max="16384" width="11.5" style="50"/>
  </cols>
  <sheetData>
    <row r="1" spans="1:79" s="2" customFormat="1" ht="25.5" customHeight="1">
      <c r="A1" s="134" t="s">
        <v>72</v>
      </c>
      <c r="B1" s="80"/>
      <c r="C1" s="81"/>
      <c r="D1" s="19"/>
      <c r="E1" s="92" t="s">
        <v>70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54"/>
      <c r="T1" s="162" t="s">
        <v>101</v>
      </c>
      <c r="U1" s="163"/>
      <c r="V1" s="163"/>
      <c r="W1" s="163"/>
      <c r="X1" s="164"/>
      <c r="Y1" s="19"/>
      <c r="Z1" s="92" t="s">
        <v>18</v>
      </c>
      <c r="AA1" s="80"/>
      <c r="AB1" s="80"/>
      <c r="AC1" s="80"/>
      <c r="AD1" s="80"/>
      <c r="AE1" s="80"/>
      <c r="AF1" s="80"/>
      <c r="AG1" s="80"/>
      <c r="AH1" s="80"/>
      <c r="AI1" s="80"/>
      <c r="AJ1" s="19"/>
      <c r="AK1" s="92" t="s">
        <v>19</v>
      </c>
      <c r="AL1" s="80"/>
      <c r="AM1" s="80"/>
      <c r="AN1" s="80"/>
      <c r="AO1" s="80"/>
      <c r="AP1" s="80"/>
      <c r="AQ1" s="80"/>
      <c r="AR1" s="80"/>
      <c r="AS1" s="80"/>
      <c r="AT1" s="80"/>
      <c r="AU1" s="19"/>
      <c r="AV1" s="80" t="s">
        <v>86</v>
      </c>
      <c r="AW1" s="80"/>
      <c r="AX1" s="81"/>
      <c r="AY1" s="19"/>
      <c r="AZ1" s="92" t="s">
        <v>22</v>
      </c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93"/>
      <c r="BW1" s="55"/>
    </row>
    <row r="2" spans="1:79" s="2" customFormat="1" ht="25.5" customHeight="1">
      <c r="A2" s="135" t="s">
        <v>103</v>
      </c>
      <c r="B2" s="99"/>
      <c r="C2" s="99"/>
      <c r="D2" s="72"/>
      <c r="E2" s="101" t="s">
        <v>95</v>
      </c>
      <c r="F2" s="101"/>
      <c r="G2" s="101"/>
      <c r="H2" s="138">
        <f>COUNTA(B7:B66)</f>
        <v>0</v>
      </c>
      <c r="I2" s="139"/>
      <c r="J2" s="65"/>
      <c r="K2" s="61"/>
      <c r="L2" s="65"/>
      <c r="M2" s="61"/>
      <c r="N2" s="65"/>
      <c r="O2" s="70"/>
      <c r="P2" s="18"/>
      <c r="Q2" s="61"/>
      <c r="R2" s="61"/>
      <c r="S2" s="72"/>
      <c r="T2" s="61"/>
      <c r="U2" s="61"/>
      <c r="V2" s="61"/>
      <c r="W2" s="192"/>
      <c r="X2" s="184"/>
      <c r="Y2" s="72"/>
      <c r="Z2" s="88" t="s">
        <v>16</v>
      </c>
      <c r="AA2" s="88"/>
      <c r="AB2" s="88"/>
      <c r="AC2" s="88"/>
      <c r="AD2" s="88"/>
      <c r="AE2" s="88"/>
      <c r="AF2" s="88"/>
      <c r="AG2" s="95" t="s">
        <v>17</v>
      </c>
      <c r="AH2" s="88"/>
      <c r="AI2" s="127" t="s">
        <v>45</v>
      </c>
      <c r="AJ2" s="72"/>
      <c r="AK2" s="88" t="s">
        <v>16</v>
      </c>
      <c r="AL2" s="88"/>
      <c r="AM2" s="88"/>
      <c r="AN2" s="88"/>
      <c r="AO2" s="88"/>
      <c r="AP2" s="88"/>
      <c r="AQ2" s="88"/>
      <c r="AR2" s="95" t="s">
        <v>17</v>
      </c>
      <c r="AS2" s="88"/>
      <c r="AT2" s="90" t="s">
        <v>1</v>
      </c>
      <c r="AU2" s="72"/>
      <c r="AV2" s="77" t="s">
        <v>20</v>
      </c>
      <c r="AW2" s="77" t="s">
        <v>21</v>
      </c>
      <c r="AX2" s="78" t="s">
        <v>1</v>
      </c>
      <c r="AY2" s="20"/>
      <c r="AZ2" s="61" t="s">
        <v>43</v>
      </c>
      <c r="BA2" s="61"/>
      <c r="BB2" s="73" t="s">
        <v>26</v>
      </c>
      <c r="BC2" s="61" t="s">
        <v>27</v>
      </c>
      <c r="BD2" s="61" t="s">
        <v>28</v>
      </c>
      <c r="BE2" s="61" t="s">
        <v>29</v>
      </c>
      <c r="BF2" s="61"/>
      <c r="BG2" s="73" t="s">
        <v>30</v>
      </c>
      <c r="BH2" s="61" t="s">
        <v>31</v>
      </c>
      <c r="BI2" s="61" t="s">
        <v>32</v>
      </c>
      <c r="BJ2" s="61" t="s">
        <v>33</v>
      </c>
      <c r="BK2" s="61"/>
      <c r="BL2" s="73" t="s">
        <v>34</v>
      </c>
      <c r="BM2" s="61" t="s">
        <v>35</v>
      </c>
      <c r="BN2" s="61" t="s">
        <v>36</v>
      </c>
      <c r="BO2" s="61" t="s">
        <v>37</v>
      </c>
      <c r="BP2" s="61"/>
      <c r="BQ2" s="73" t="s">
        <v>38</v>
      </c>
      <c r="BR2" s="61" t="s">
        <v>39</v>
      </c>
      <c r="BS2" s="61" t="s">
        <v>40</v>
      </c>
      <c r="BT2" s="61"/>
      <c r="BU2" s="82" t="s">
        <v>45</v>
      </c>
      <c r="BV2" s="83" t="s">
        <v>23</v>
      </c>
      <c r="BW2" s="56"/>
    </row>
    <row r="3" spans="1:79" s="2" customFormat="1" ht="25.5" customHeight="1">
      <c r="A3" s="136" t="s">
        <v>73</v>
      </c>
      <c r="B3" s="94" t="s">
        <v>104</v>
      </c>
      <c r="C3" s="133" t="s">
        <v>105</v>
      </c>
      <c r="D3" s="72"/>
      <c r="E3" s="88" t="s">
        <v>93</v>
      </c>
      <c r="F3" s="88"/>
      <c r="G3" s="88"/>
      <c r="H3" s="140" t="e">
        <f>COUNTIF(W7:W66,"A")/H2</f>
        <v>#DIV/0!</v>
      </c>
      <c r="I3" s="141"/>
      <c r="J3" s="146" t="s">
        <v>96</v>
      </c>
      <c r="K3" s="86"/>
      <c r="L3" s="86"/>
      <c r="M3" s="147" t="e">
        <f>AVERAGE(O7:O66)</f>
        <v>#DIV/0!</v>
      </c>
      <c r="N3" s="148"/>
      <c r="O3" s="70"/>
      <c r="P3" s="18"/>
      <c r="Q3" s="61"/>
      <c r="R3" s="61"/>
      <c r="S3" s="72"/>
      <c r="T3" s="61"/>
      <c r="U3" s="61"/>
      <c r="V3" s="61"/>
      <c r="W3" s="192"/>
      <c r="X3" s="184"/>
      <c r="Y3" s="72"/>
      <c r="Z3" s="77" t="s">
        <v>5</v>
      </c>
      <c r="AA3" s="77" t="s">
        <v>6</v>
      </c>
      <c r="AB3" s="77" t="s">
        <v>7</v>
      </c>
      <c r="AC3" s="77" t="s">
        <v>8</v>
      </c>
      <c r="AD3" s="77" t="s">
        <v>9</v>
      </c>
      <c r="AE3" s="95" t="s">
        <v>1</v>
      </c>
      <c r="AF3" s="88"/>
      <c r="AG3" s="95"/>
      <c r="AH3" s="88"/>
      <c r="AI3" s="128"/>
      <c r="AJ3" s="72"/>
      <c r="AK3" s="77" t="s">
        <v>11</v>
      </c>
      <c r="AL3" s="77" t="s">
        <v>12</v>
      </c>
      <c r="AM3" s="77" t="s">
        <v>13</v>
      </c>
      <c r="AN3" s="77" t="s">
        <v>14</v>
      </c>
      <c r="AO3" s="77" t="s">
        <v>15</v>
      </c>
      <c r="AP3" s="95" t="s">
        <v>1</v>
      </c>
      <c r="AQ3" s="88"/>
      <c r="AR3" s="95"/>
      <c r="AS3" s="88"/>
      <c r="AT3" s="91"/>
      <c r="AU3" s="72"/>
      <c r="AV3" s="77"/>
      <c r="AW3" s="77"/>
      <c r="AX3" s="79"/>
      <c r="AY3" s="20"/>
      <c r="AZ3" s="61" t="s">
        <v>44</v>
      </c>
      <c r="BA3" s="61"/>
      <c r="BB3" s="73" t="s">
        <v>4</v>
      </c>
      <c r="BC3" s="61" t="s">
        <v>75</v>
      </c>
      <c r="BD3" s="61" t="s">
        <v>76</v>
      </c>
      <c r="BE3" s="61" t="s">
        <v>77</v>
      </c>
      <c r="BF3" s="61"/>
      <c r="BG3" s="73" t="s">
        <v>78</v>
      </c>
      <c r="BH3" s="61" t="s">
        <v>79</v>
      </c>
      <c r="BI3" s="61" t="s">
        <v>80</v>
      </c>
      <c r="BJ3" s="61" t="s">
        <v>10</v>
      </c>
      <c r="BK3" s="61"/>
      <c r="BL3" s="73" t="s">
        <v>81</v>
      </c>
      <c r="BM3" s="61" t="s">
        <v>82</v>
      </c>
      <c r="BN3" s="61" t="s">
        <v>83</v>
      </c>
      <c r="BO3" s="61" t="s">
        <v>84</v>
      </c>
      <c r="BP3" s="61"/>
      <c r="BQ3" s="73" t="s">
        <v>85</v>
      </c>
      <c r="BR3" s="61" t="s">
        <v>80</v>
      </c>
      <c r="BS3" s="61" t="s">
        <v>10</v>
      </c>
      <c r="BT3" s="61"/>
      <c r="BU3" s="82"/>
      <c r="BV3" s="83"/>
      <c r="BW3" s="56"/>
    </row>
    <row r="4" spans="1:79" s="1" customFormat="1" ht="25.5" customHeight="1" thickBot="1">
      <c r="A4" s="137"/>
      <c r="B4" s="89"/>
      <c r="C4" s="129"/>
      <c r="D4" s="22"/>
      <c r="E4" s="111" t="s">
        <v>94</v>
      </c>
      <c r="F4" s="111"/>
      <c r="G4" s="111"/>
      <c r="H4" s="142" t="e">
        <f>COUNTIF(W7:W66,"B")/H2+H3</f>
        <v>#DIV/0!</v>
      </c>
      <c r="I4" s="143"/>
      <c r="J4" s="149" t="s">
        <v>97</v>
      </c>
      <c r="K4" s="112"/>
      <c r="L4" s="112"/>
      <c r="M4" s="150" t="e">
        <f>STDEV(O7:O66)</f>
        <v>#DIV/0!</v>
      </c>
      <c r="N4" s="151"/>
      <c r="O4" s="17"/>
      <c r="P4" s="18"/>
      <c r="Q4" s="21"/>
      <c r="R4" s="21"/>
      <c r="S4" s="22"/>
      <c r="T4" s="152" t="s">
        <v>99</v>
      </c>
      <c r="U4" s="152" t="s">
        <v>98</v>
      </c>
      <c r="V4" s="153" t="s">
        <v>2</v>
      </c>
      <c r="W4" s="159" t="s">
        <v>100</v>
      </c>
      <c r="X4" s="165" t="s">
        <v>102</v>
      </c>
      <c r="Y4" s="22"/>
      <c r="Z4" s="77"/>
      <c r="AA4" s="77"/>
      <c r="AB4" s="77"/>
      <c r="AC4" s="77"/>
      <c r="AD4" s="77"/>
      <c r="AE4" s="95"/>
      <c r="AF4" s="88"/>
      <c r="AG4" s="95"/>
      <c r="AH4" s="88"/>
      <c r="AI4" s="128"/>
      <c r="AJ4" s="22"/>
      <c r="AK4" s="77"/>
      <c r="AL4" s="77"/>
      <c r="AM4" s="77"/>
      <c r="AN4" s="77"/>
      <c r="AO4" s="77"/>
      <c r="AP4" s="95"/>
      <c r="AQ4" s="88"/>
      <c r="AR4" s="95"/>
      <c r="AS4" s="88"/>
      <c r="AT4" s="91"/>
      <c r="AU4" s="22"/>
      <c r="AV4" s="77"/>
      <c r="AW4" s="77"/>
      <c r="AX4" s="79"/>
      <c r="AY4" s="20"/>
      <c r="AZ4" s="21" t="s">
        <v>41</v>
      </c>
      <c r="BA4" s="21"/>
      <c r="BB4" s="15">
        <v>40975</v>
      </c>
      <c r="BC4" s="14">
        <v>40982</v>
      </c>
      <c r="BD4" s="14">
        <v>40989</v>
      </c>
      <c r="BE4" s="14">
        <v>40996</v>
      </c>
      <c r="BF4" s="14"/>
      <c r="BG4" s="15">
        <v>41003</v>
      </c>
      <c r="BH4" s="202">
        <v>41010</v>
      </c>
      <c r="BI4" s="14">
        <v>41017</v>
      </c>
      <c r="BJ4" s="14">
        <v>41024</v>
      </c>
      <c r="BK4" s="14"/>
      <c r="BL4" s="15">
        <v>41031</v>
      </c>
      <c r="BM4" s="14">
        <v>41038</v>
      </c>
      <c r="BN4" s="14">
        <v>41045</v>
      </c>
      <c r="BO4" s="14">
        <v>41052</v>
      </c>
      <c r="BP4" s="14"/>
      <c r="BQ4" s="28">
        <v>41059</v>
      </c>
      <c r="BR4" s="202">
        <v>41066</v>
      </c>
      <c r="BS4" s="14">
        <v>41073</v>
      </c>
      <c r="BT4" s="21"/>
      <c r="BU4" s="82"/>
      <c r="BV4" s="83"/>
      <c r="BW4" s="57"/>
    </row>
    <row r="5" spans="1:79" s="1" customFormat="1" ht="25.5" customHeight="1" thickBot="1">
      <c r="A5" s="29" t="s">
        <v>74</v>
      </c>
      <c r="B5" s="205" t="s">
        <v>106</v>
      </c>
      <c r="C5" s="30" t="s">
        <v>107</v>
      </c>
      <c r="D5" s="22"/>
      <c r="E5" s="46" t="s">
        <v>87</v>
      </c>
      <c r="F5" s="31">
        <v>0.1</v>
      </c>
      <c r="G5" s="27" t="s">
        <v>88</v>
      </c>
      <c r="H5" s="31">
        <v>0.2</v>
      </c>
      <c r="I5" s="27" t="s">
        <v>89</v>
      </c>
      <c r="J5" s="31">
        <v>0.3</v>
      </c>
      <c r="K5" s="27" t="s">
        <v>90</v>
      </c>
      <c r="L5" s="31">
        <v>0.3</v>
      </c>
      <c r="M5" s="44" t="s">
        <v>91</v>
      </c>
      <c r="N5" s="32">
        <v>0.1</v>
      </c>
      <c r="O5" s="125" t="s">
        <v>1</v>
      </c>
      <c r="P5" s="126"/>
      <c r="Q5" s="121" t="s">
        <v>2</v>
      </c>
      <c r="R5" s="144" t="s">
        <v>92</v>
      </c>
      <c r="S5" s="48"/>
      <c r="T5" s="152"/>
      <c r="U5" s="152"/>
      <c r="V5" s="153"/>
      <c r="W5" s="160"/>
      <c r="X5" s="166"/>
      <c r="Y5" s="22"/>
      <c r="Z5" s="21"/>
      <c r="AA5" s="21"/>
      <c r="AB5" s="21"/>
      <c r="AC5" s="21"/>
      <c r="AD5" s="21"/>
      <c r="AE5" s="21"/>
      <c r="AF5" s="21"/>
      <c r="AG5" s="21"/>
      <c r="AH5" s="21"/>
      <c r="AI5" s="17"/>
      <c r="AJ5" s="23"/>
      <c r="AK5" s="21"/>
      <c r="AL5" s="21"/>
      <c r="AM5" s="21"/>
      <c r="AN5" s="21"/>
      <c r="AO5" s="21"/>
      <c r="AP5" s="21"/>
      <c r="AQ5" s="21"/>
      <c r="AR5" s="21"/>
      <c r="AS5" s="21"/>
      <c r="AT5" s="17"/>
      <c r="AU5" s="22"/>
      <c r="AV5" s="21"/>
      <c r="AW5" s="21"/>
      <c r="AX5" s="16"/>
      <c r="AY5" s="22"/>
      <c r="AZ5" s="21" t="s">
        <v>42</v>
      </c>
      <c r="BA5" s="21"/>
      <c r="BB5" s="15"/>
      <c r="BC5" s="14"/>
      <c r="BD5" s="14"/>
      <c r="BE5" s="14"/>
      <c r="BF5" s="14"/>
      <c r="BG5" s="15"/>
      <c r="BH5"/>
      <c r="BI5" s="14"/>
      <c r="BJ5" s="14"/>
      <c r="BK5" s="14"/>
      <c r="BL5" s="15"/>
      <c r="BM5" s="14"/>
      <c r="BN5" s="14"/>
      <c r="BO5" s="14"/>
      <c r="BP5" s="14"/>
      <c r="BQ5" s="33"/>
      <c r="BR5"/>
      <c r="BS5" s="14"/>
      <c r="BT5" s="24" t="s">
        <v>24</v>
      </c>
      <c r="BU5" s="183">
        <f>PRODUCT(BS6,CA7)</f>
        <v>30</v>
      </c>
      <c r="BV5" s="83"/>
      <c r="BW5" s="57"/>
    </row>
    <row r="6" spans="1:79" s="3" customFormat="1" ht="16.5" thickBot="1">
      <c r="A6" s="35" t="s">
        <v>3</v>
      </c>
      <c r="B6" s="3" t="s">
        <v>0</v>
      </c>
      <c r="C6" s="3" t="s">
        <v>71</v>
      </c>
      <c r="D6" s="5"/>
      <c r="E6" s="45" t="s">
        <v>47</v>
      </c>
      <c r="F6" s="37" t="s">
        <v>46</v>
      </c>
      <c r="G6" s="36" t="s">
        <v>47</v>
      </c>
      <c r="H6" s="37" t="s">
        <v>46</v>
      </c>
      <c r="I6" s="36" t="s">
        <v>47</v>
      </c>
      <c r="J6" s="37" t="s">
        <v>46</v>
      </c>
      <c r="K6" s="36" t="s">
        <v>47</v>
      </c>
      <c r="L6" s="37" t="s">
        <v>46</v>
      </c>
      <c r="M6" s="36" t="s">
        <v>47</v>
      </c>
      <c r="N6" s="37" t="s">
        <v>46</v>
      </c>
      <c r="O6" s="74" t="s">
        <v>47</v>
      </c>
      <c r="P6" s="201" t="s">
        <v>46</v>
      </c>
      <c r="Q6" s="122"/>
      <c r="R6" s="145"/>
      <c r="S6" s="47"/>
      <c r="T6" s="152"/>
      <c r="U6" s="152"/>
      <c r="V6" s="154"/>
      <c r="W6" s="161"/>
      <c r="X6" s="167"/>
      <c r="Y6" s="5"/>
      <c r="Z6" s="38">
        <v>6</v>
      </c>
      <c r="AA6" s="38">
        <v>6</v>
      </c>
      <c r="AB6" s="38">
        <v>6</v>
      </c>
      <c r="AC6" s="38">
        <v>6</v>
      </c>
      <c r="AD6" s="60">
        <v>6</v>
      </c>
      <c r="AE6" s="38">
        <f>SUM(Z6:AD6)</f>
        <v>30</v>
      </c>
      <c r="AF6" s="39"/>
      <c r="AG6" s="38">
        <v>0</v>
      </c>
      <c r="AH6" s="39"/>
      <c r="AI6" s="40">
        <f>SUM(AE6, AG6)</f>
        <v>30</v>
      </c>
      <c r="AJ6" s="5"/>
      <c r="AK6" s="38">
        <v>4</v>
      </c>
      <c r="AL6" s="38">
        <v>4</v>
      </c>
      <c r="AM6" s="38">
        <v>4</v>
      </c>
      <c r="AN6" s="38">
        <v>4</v>
      </c>
      <c r="AO6" s="38">
        <v>4</v>
      </c>
      <c r="AP6" s="38">
        <v>30</v>
      </c>
      <c r="AR6" s="3">
        <v>0</v>
      </c>
      <c r="AT6" s="74">
        <f>SUM(AP6,AR6)</f>
        <v>30</v>
      </c>
      <c r="AU6" s="5"/>
      <c r="AV6" s="3">
        <v>0</v>
      </c>
      <c r="AW6" s="41">
        <v>10</v>
      </c>
      <c r="AX6" s="42">
        <f>IF(SUM(AV6:AW6)=0,"",SUM(AV6:AW6))</f>
        <v>10</v>
      </c>
      <c r="AY6" s="5"/>
      <c r="AZ6" s="3" t="s">
        <v>49</v>
      </c>
      <c r="BB6" s="74">
        <v>1</v>
      </c>
      <c r="BC6" s="3">
        <v>2</v>
      </c>
      <c r="BD6" s="3">
        <v>3</v>
      </c>
      <c r="BE6" s="3">
        <v>4</v>
      </c>
      <c r="BF6" s="3" t="s">
        <v>48</v>
      </c>
      <c r="BG6" s="74">
        <v>5</v>
      </c>
      <c r="BH6" s="3">
        <v>6</v>
      </c>
      <c r="BI6" s="3">
        <v>7</v>
      </c>
      <c r="BJ6" s="3">
        <v>8</v>
      </c>
      <c r="BK6" s="3" t="s">
        <v>48</v>
      </c>
      <c r="BL6" s="74">
        <v>9</v>
      </c>
      <c r="BM6" s="3">
        <v>10</v>
      </c>
      <c r="BN6" s="3">
        <v>11</v>
      </c>
      <c r="BO6" s="3">
        <v>12</v>
      </c>
      <c r="BP6" s="3" t="s">
        <v>48</v>
      </c>
      <c r="BQ6" s="74">
        <v>13</v>
      </c>
      <c r="BR6" s="3">
        <v>14</v>
      </c>
      <c r="BS6" s="3">
        <v>15</v>
      </c>
      <c r="BT6" s="3" t="s">
        <v>25</v>
      </c>
      <c r="BU6" s="3">
        <f>PRODUCT(BS6,CA13)</f>
        <v>60</v>
      </c>
      <c r="BV6" s="43"/>
      <c r="BW6" s="58"/>
      <c r="BX6" s="49"/>
      <c r="BY6" s="74" t="s">
        <v>50</v>
      </c>
      <c r="CA6" s="75"/>
    </row>
    <row r="7" spans="1:79" s="2" customFormat="1">
      <c r="A7" s="97">
        <v>1</v>
      </c>
      <c r="B7" s="94"/>
      <c r="C7" s="99"/>
      <c r="D7" s="84"/>
      <c r="E7" s="88" t="str">
        <f>BU7</f>
        <v/>
      </c>
      <c r="F7" s="86" t="str">
        <f>IF(BU7="","",BU7/$BU$5)</f>
        <v/>
      </c>
      <c r="G7" s="88" t="str">
        <f>BU8</f>
        <v/>
      </c>
      <c r="H7" s="86" t="str">
        <f>IF(BU8="","",BU8/$BU$6)</f>
        <v/>
      </c>
      <c r="I7" s="170" t="str">
        <f t="shared" ref="I7:I18" si="0">IF(AI7=0,"",AI7)</f>
        <v/>
      </c>
      <c r="J7" s="101" t="str">
        <f>IF(I7="","",I7/$AI$6)</f>
        <v/>
      </c>
      <c r="K7" s="170" t="str">
        <f t="shared" ref="K7:K18" si="1">IF(AT7=0,"",AT7)</f>
        <v/>
      </c>
      <c r="L7" s="86" t="str">
        <f>IF(K7="","",K7/$AT$6)</f>
        <v/>
      </c>
      <c r="M7" s="88" t="str">
        <f>IF(AX7=0,"",AX7)</f>
        <v/>
      </c>
      <c r="N7" s="86" t="str">
        <f>IF(M7="","",M7/$AX$6)</f>
        <v/>
      </c>
      <c r="O7" s="124" t="str">
        <f>IF(SUM(E7,G7,I7,K7,M7)=0,"",SUM(E7,G7,I7,K7,M7))</f>
        <v/>
      </c>
      <c r="P7" s="123" t="str">
        <f>IF(O7="","",(PRODUCT(F7,$F$5)+PRODUCT(H7,$H$5)+PRODUCT(J7,$J$5)+PRODUCT(L7,$L$5)+PRODUCT(N7,$N$5)))</f>
        <v/>
      </c>
      <c r="Q7" s="88" t="str">
        <f>IF(AND(BV7&gt;=9,NOT(BV7="")),"F/A",(IF(P7="","",(IF(P7&gt;=0.9,"A",(IF(P7&gt;=0.8,"B",(IF(P7&gt;=0.7,"C",(IF(P7&gt;=0.6,"D","F")))))))))))</f>
        <v/>
      </c>
      <c r="R7" s="88" t="str">
        <f>IF(O7="","",RANK(O7,$O$7:$O$66))</f>
        <v/>
      </c>
      <c r="S7" s="72"/>
      <c r="T7" s="88" t="str">
        <f>IF(O7="","",(O7-$M$3)/$M$4)</f>
        <v/>
      </c>
      <c r="U7" s="155" t="str">
        <f>IF(T7="","",((T7*9.5347)+85)/100)</f>
        <v/>
      </c>
      <c r="V7" s="94" t="str">
        <f>IF(AND(BV7&gt;=9,NOT(BV7="")),"F/A",(IF(U7="","",(IF(U7&gt;=0.9,"A",(IF(U7&gt;=0.8,"B",(IF(U7&gt;=0.7,"C",(IF(U7&gt;=0.6,"D","F")))))))))))</f>
        <v/>
      </c>
      <c r="W7" s="193"/>
      <c r="X7" s="185"/>
      <c r="Y7" s="84"/>
      <c r="Z7" s="94"/>
      <c r="AA7" s="94"/>
      <c r="AB7" s="94"/>
      <c r="AC7" s="94"/>
      <c r="AD7" s="94"/>
      <c r="AE7" s="94" t="str">
        <f>IF(SUM(Z7:AD7)=0,"",SUM(Z7:AD7))</f>
        <v/>
      </c>
      <c r="AF7" s="94"/>
      <c r="AG7" s="94"/>
      <c r="AH7" s="94"/>
      <c r="AI7" s="104" t="str">
        <f>IF(SUM(AE7,AG7)=0,"",SUM(AE7,AG7))</f>
        <v/>
      </c>
      <c r="AJ7" s="84"/>
      <c r="AK7" s="94"/>
      <c r="AL7" s="94"/>
      <c r="AM7" s="94"/>
      <c r="AN7" s="94"/>
      <c r="AO7" s="94"/>
      <c r="AP7" s="96"/>
      <c r="AQ7" s="94"/>
      <c r="AR7" s="94"/>
      <c r="AS7" s="94"/>
      <c r="AT7" s="104" t="str">
        <f>IF(SUM(AP7,AR7)=0,"",SUM(AP7,AR7))</f>
        <v/>
      </c>
      <c r="AU7" s="84"/>
      <c r="AV7" s="94"/>
      <c r="AW7" s="94"/>
      <c r="AX7" s="102" t="str">
        <f>IF(SUM(AV7:AW7)=0,"",SUM(AV7:AW7))</f>
        <v/>
      </c>
      <c r="AY7" s="72"/>
      <c r="AZ7" s="61" t="s">
        <v>24</v>
      </c>
      <c r="BA7" s="61"/>
      <c r="BB7" s="73"/>
      <c r="BC7" s="61"/>
      <c r="BD7" s="61"/>
      <c r="BE7" s="61"/>
      <c r="BF7" s="94" t="str">
        <f>IF(COUNTIF((BB7:BE7),"A")=0,"",COUNTIF((BB7:BE7),"A"))</f>
        <v/>
      </c>
      <c r="BG7" s="73"/>
      <c r="BH7" s="61"/>
      <c r="BI7" s="61"/>
      <c r="BJ7" s="61"/>
      <c r="BK7" s="94" t="str">
        <f>IF(COUNTIF((BG7:BJ7),"A")=0,"",COUNTIF((BG7:BJ7),"A"))</f>
        <v/>
      </c>
      <c r="BL7" s="73"/>
      <c r="BM7" s="61"/>
      <c r="BN7" s="61"/>
      <c r="BO7" s="61"/>
      <c r="BP7" s="94" t="str">
        <f>IF(COUNTIF((BL7:BO7),"A")=0,"",COUNTIF((BL7:BO7),"A"))</f>
        <v/>
      </c>
      <c r="BQ7" s="73"/>
      <c r="BR7" s="61"/>
      <c r="BS7" s="61"/>
      <c r="BT7" s="94" t="str">
        <f>IF(COUNTIF((BP7:BS7),"A")=0,"",COUNTIF((BP7:BS7),"A"))</f>
        <v/>
      </c>
      <c r="BU7" s="34" t="str">
        <f>IF(SUMPRODUCT(SUMIF($BZ$7:$BZ$10,(BB7:BS7),$CA$7:$CA$10))=0,"",SUMPRODUCT(SUMIF($BZ$7:$BZ$10,(BB7:BS7),$CA$7:$CA$10)))</f>
        <v/>
      </c>
      <c r="BV7" s="117" t="str">
        <f>IF(SUM(BF7,BK7,BP7,BT7)=0,"",SUM(BF7,BK7,BP7,BT7))</f>
        <v/>
      </c>
      <c r="BW7" s="56"/>
      <c r="BY7" s="73" t="s">
        <v>51</v>
      </c>
      <c r="BZ7" s="61" t="s">
        <v>55</v>
      </c>
      <c r="CA7" s="67">
        <v>2</v>
      </c>
    </row>
    <row r="8" spans="1:79" s="2" customFormat="1">
      <c r="A8" s="98"/>
      <c r="B8" s="89"/>
      <c r="C8" s="100"/>
      <c r="D8" s="85"/>
      <c r="E8" s="89"/>
      <c r="F8" s="87"/>
      <c r="G8" s="89"/>
      <c r="H8" s="87"/>
      <c r="I8" s="168"/>
      <c r="J8" s="87"/>
      <c r="K8" s="168"/>
      <c r="L8" s="87"/>
      <c r="M8" s="89"/>
      <c r="N8" s="87"/>
      <c r="O8" s="105"/>
      <c r="P8" s="107"/>
      <c r="Q8" s="89"/>
      <c r="R8" s="89"/>
      <c r="S8" s="69"/>
      <c r="T8" s="89"/>
      <c r="U8" s="156"/>
      <c r="V8" s="89"/>
      <c r="W8" s="194"/>
      <c r="X8" s="186"/>
      <c r="Y8" s="85"/>
      <c r="Z8" s="89"/>
      <c r="AA8" s="89"/>
      <c r="AB8" s="89"/>
      <c r="AC8" s="89"/>
      <c r="AD8" s="89"/>
      <c r="AE8" s="89"/>
      <c r="AF8" s="89"/>
      <c r="AG8" s="89"/>
      <c r="AH8" s="89"/>
      <c r="AI8" s="105"/>
      <c r="AJ8" s="85"/>
      <c r="AK8" s="89"/>
      <c r="AL8" s="89"/>
      <c r="AM8" s="89"/>
      <c r="AN8" s="89"/>
      <c r="AO8" s="89"/>
      <c r="AP8" s="89"/>
      <c r="AQ8" s="89"/>
      <c r="AR8" s="89"/>
      <c r="AS8" s="89"/>
      <c r="AT8" s="105"/>
      <c r="AU8" s="85"/>
      <c r="AV8" s="89"/>
      <c r="AW8" s="89"/>
      <c r="AX8" s="103"/>
      <c r="AY8" s="69"/>
      <c r="AZ8" s="62" t="s">
        <v>25</v>
      </c>
      <c r="BA8" s="62"/>
      <c r="BB8" s="9"/>
      <c r="BC8" s="62"/>
      <c r="BD8" s="62"/>
      <c r="BE8" s="62"/>
      <c r="BF8" s="89"/>
      <c r="BG8" s="9"/>
      <c r="BH8" s="62"/>
      <c r="BI8" s="62"/>
      <c r="BJ8" s="62"/>
      <c r="BK8" s="89"/>
      <c r="BL8" s="9"/>
      <c r="BM8" s="62"/>
      <c r="BN8" s="62"/>
      <c r="BO8" s="62"/>
      <c r="BP8" s="89"/>
      <c r="BQ8" s="9"/>
      <c r="BR8" s="62"/>
      <c r="BS8" s="62"/>
      <c r="BT8" s="89"/>
      <c r="BU8" s="13" t="str">
        <f>IF(SUMPRODUCT(SUMIF($BZ$13:$BZ$17,(BB8:BS8),$CA$13:$CA$17))=0,"",SUMPRODUCT(SUMIF($BZ$13:$BZ$17,(BB8:BS8),$CA$13:$CA$17)))</f>
        <v/>
      </c>
      <c r="BV8" s="118"/>
      <c r="BW8" s="56"/>
      <c r="BY8" s="73" t="s">
        <v>52</v>
      </c>
      <c r="BZ8" s="61" t="s">
        <v>56</v>
      </c>
      <c r="CA8" s="67">
        <v>1.5</v>
      </c>
    </row>
    <row r="9" spans="1:79" s="2" customFormat="1">
      <c r="A9" s="97">
        <v>2</v>
      </c>
      <c r="B9" s="94"/>
      <c r="C9" s="99"/>
      <c r="D9" s="84"/>
      <c r="E9" s="94" t="str">
        <f>BU9</f>
        <v/>
      </c>
      <c r="F9" s="101" t="str">
        <f>IF(BU9="","",BU9/$BU$5)</f>
        <v/>
      </c>
      <c r="G9" s="94" t="str">
        <f>BU10</f>
        <v/>
      </c>
      <c r="H9" s="101" t="str">
        <f>IF(BU10="","",BU10/$BU$6)</f>
        <v/>
      </c>
      <c r="I9" s="170" t="str">
        <f t="shared" ref="I9:I18" si="2">IF(AI9=0,"",AI9)</f>
        <v/>
      </c>
      <c r="J9" s="101" t="str">
        <f>IF(I9="","",I9/$AI$6)</f>
        <v/>
      </c>
      <c r="K9" s="170" t="str">
        <f t="shared" ref="K9:K18" si="3">IF(AT9=0,"",AT9)</f>
        <v/>
      </c>
      <c r="L9" s="86" t="str">
        <f>IF(K9="","",K9/$AT$6)</f>
        <v/>
      </c>
      <c r="M9" s="94" t="str">
        <f>IF(AX9=0,"",AX9)</f>
        <v/>
      </c>
      <c r="N9" s="86" t="str">
        <f>IF(M9="","",M9/$AX$6)</f>
        <v/>
      </c>
      <c r="O9" s="104" t="str">
        <f>IF(SUM(E9,G9,I9,K9,M9)=0,"",SUM(E9,G9,I9,K9,M9))</f>
        <v/>
      </c>
      <c r="P9" s="106" t="str">
        <f>IF(O9="","",(PRODUCT(F9,$F$5)+PRODUCT(H9,$H$5)+PRODUCT(J9,$J$5)+PRODUCT(L9,$L$5)+PRODUCT(N9,$N$5)))</f>
        <v/>
      </c>
      <c r="Q9" s="94" t="str">
        <f>IF(AND(BV9&gt;=9,NOT(BV9="")),"F/A",(IF(P9="","",(IF(P9&gt;=0.9,"A",(IF(P9&gt;=0.8,"B",(IF(P9&gt;=0.7,"C",(IF(P9&gt;=0.6,"D","F")))))))))))</f>
        <v/>
      </c>
      <c r="R9" s="88" t="str">
        <f>IF(O9="","",RANK(O9,$O$7:$O$66))</f>
        <v/>
      </c>
      <c r="S9" s="72"/>
      <c r="T9" s="88" t="str">
        <f>IF(O9="","",(O9-$M$3)/$M$4)</f>
        <v/>
      </c>
      <c r="U9" s="157" t="str">
        <f>IF(T9="","",((T9*9.5347)+85)/100)</f>
        <v/>
      </c>
      <c r="V9" s="94" t="str">
        <f>IF(AND(BV9&gt;=9,NOT(BV9="")),"F/A",(IF(U9="","",(IF(U9&gt;=0.9,"A",(IF(U9&gt;=0.8,"B",(IF(U9&gt;=0.7,"C",(IF(U9&gt;=0.6,"D","F")))))))))))</f>
        <v/>
      </c>
      <c r="W9" s="195"/>
      <c r="X9" s="187"/>
      <c r="Y9" s="84"/>
      <c r="Z9" s="94"/>
      <c r="AA9" s="94"/>
      <c r="AB9" s="94"/>
      <c r="AC9" s="94"/>
      <c r="AD9" s="94"/>
      <c r="AE9" s="94" t="str">
        <f>IF(SUM(Z9:AD9)=0,"",SUM(Z9:AD9))</f>
        <v/>
      </c>
      <c r="AF9" s="94"/>
      <c r="AG9" s="94"/>
      <c r="AH9" s="94"/>
      <c r="AI9" s="104" t="str">
        <f>IF(SUM(AE9,AG9)=0,"",SUM(AE9,AG9))</f>
        <v/>
      </c>
      <c r="AJ9" s="84"/>
      <c r="AK9" s="94"/>
      <c r="AL9" s="94"/>
      <c r="AM9" s="94"/>
      <c r="AN9" s="94"/>
      <c r="AO9" s="94"/>
      <c r="AP9" s="94"/>
      <c r="AQ9" s="94"/>
      <c r="AR9" s="94"/>
      <c r="AS9" s="94"/>
      <c r="AT9" s="104" t="str">
        <f>IF(SUM(AP9,AR9)=0,"",SUM(AP9,AR9))</f>
        <v/>
      </c>
      <c r="AU9" s="84"/>
      <c r="AV9" s="94"/>
      <c r="AW9" s="94"/>
      <c r="AX9" s="102" t="str">
        <f>IF(SUM(AV9:AW9)=0,"",SUM(AV9:AW9))</f>
        <v/>
      </c>
      <c r="AY9" s="68"/>
      <c r="AZ9" s="63" t="s">
        <v>24</v>
      </c>
      <c r="BA9" s="63"/>
      <c r="BB9" s="10"/>
      <c r="BC9" s="63"/>
      <c r="BD9" s="63"/>
      <c r="BE9" s="63"/>
      <c r="BF9" s="94" t="str">
        <f>IF(COUNTIF((BB9:BE9),"A")=0,"",COUNTIF((BB9:BE9),"A"))</f>
        <v/>
      </c>
      <c r="BG9" s="10"/>
      <c r="BH9" s="63"/>
      <c r="BI9" s="63"/>
      <c r="BJ9" s="63"/>
      <c r="BK9" s="94" t="str">
        <f>IF(COUNTIF((BG9:BJ9),"A")=0,"",COUNTIF((BG9:BJ9),"A"))</f>
        <v/>
      </c>
      <c r="BL9" s="10"/>
      <c r="BM9" s="63"/>
      <c r="BN9" s="63"/>
      <c r="BO9" s="63"/>
      <c r="BP9" s="94" t="str">
        <f>IF(COUNTIF((BL9:BO9),"A")=0,"",COUNTIF((BL9:BO9),"A"))</f>
        <v/>
      </c>
      <c r="BQ9" s="10"/>
      <c r="BR9" s="63"/>
      <c r="BS9" s="63"/>
      <c r="BT9" s="94" t="str">
        <f>IF(COUNTIF((BP9:BS9),"A")=0,"",COUNTIF((BP9:BS9),"A"))</f>
        <v/>
      </c>
      <c r="BU9" s="12" t="str">
        <f>IF(SUMPRODUCT(SUMIF($BZ$7:$BZ$10,(BB9:BS9),$CA$7:$CA$10))=0,"",SUMPRODUCT(SUMIF($BZ$7:$BZ$10,(BB9:BS9),$CA$7:$CA$10)))</f>
        <v/>
      </c>
      <c r="BV9" s="117" t="str">
        <f>IF(SUM(BF9,BK9,BP9,BT9)=0,"",SUM(BF9,BK9,BP9,BT9))</f>
        <v/>
      </c>
      <c r="BW9" s="56"/>
      <c r="BY9" s="73" t="s">
        <v>53</v>
      </c>
      <c r="BZ9" s="61" t="s">
        <v>57</v>
      </c>
      <c r="CA9" s="67">
        <v>1</v>
      </c>
    </row>
    <row r="10" spans="1:79" s="2" customFormat="1">
      <c r="A10" s="98"/>
      <c r="B10" s="89"/>
      <c r="C10" s="100"/>
      <c r="D10" s="85"/>
      <c r="E10" s="89"/>
      <c r="F10" s="87"/>
      <c r="G10" s="89"/>
      <c r="H10" s="87"/>
      <c r="I10" s="168"/>
      <c r="J10" s="87"/>
      <c r="K10" s="168"/>
      <c r="L10" s="87"/>
      <c r="M10" s="89"/>
      <c r="N10" s="87"/>
      <c r="O10" s="105"/>
      <c r="P10" s="107"/>
      <c r="Q10" s="89"/>
      <c r="R10" s="89"/>
      <c r="S10" s="69"/>
      <c r="T10" s="89"/>
      <c r="U10" s="156"/>
      <c r="V10" s="89"/>
      <c r="W10" s="194"/>
      <c r="X10" s="186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105"/>
      <c r="AJ10" s="85"/>
      <c r="AK10" s="89"/>
      <c r="AL10" s="89"/>
      <c r="AM10" s="89"/>
      <c r="AN10" s="89"/>
      <c r="AO10" s="89"/>
      <c r="AP10" s="89"/>
      <c r="AQ10" s="89"/>
      <c r="AR10" s="89"/>
      <c r="AS10" s="89"/>
      <c r="AT10" s="105"/>
      <c r="AU10" s="85"/>
      <c r="AV10" s="89"/>
      <c r="AW10" s="89"/>
      <c r="AX10" s="103"/>
      <c r="AY10" s="69"/>
      <c r="AZ10" s="62" t="s">
        <v>25</v>
      </c>
      <c r="BA10" s="62"/>
      <c r="BB10" s="9"/>
      <c r="BC10" s="62"/>
      <c r="BD10" s="62"/>
      <c r="BE10" s="62"/>
      <c r="BF10" s="89"/>
      <c r="BG10" s="9"/>
      <c r="BH10" s="62"/>
      <c r="BI10" s="62"/>
      <c r="BJ10" s="62"/>
      <c r="BK10" s="89"/>
      <c r="BL10" s="9"/>
      <c r="BM10" s="62"/>
      <c r="BN10" s="62"/>
      <c r="BO10" s="62"/>
      <c r="BP10" s="89"/>
      <c r="BQ10" s="9"/>
      <c r="BR10" s="62"/>
      <c r="BS10" s="62"/>
      <c r="BT10" s="89"/>
      <c r="BU10" s="13" t="str">
        <f>IF(SUMPRODUCT(SUMIF($BZ$13:$BZ$17,(BB10:BS10),$CA$13:$CA$17))=0,"",SUMPRODUCT(SUMIF($BZ$13:$BZ$17,(BB10:BS10),$CA$13:$CA$17)))</f>
        <v/>
      </c>
      <c r="BV10" s="118"/>
      <c r="BW10" s="56"/>
      <c r="BY10" s="9" t="s">
        <v>54</v>
      </c>
      <c r="BZ10" s="62" t="s">
        <v>48</v>
      </c>
      <c r="CA10" s="66">
        <v>0</v>
      </c>
    </row>
    <row r="11" spans="1:79" s="2" customFormat="1">
      <c r="A11" s="97">
        <v>3</v>
      </c>
      <c r="B11" s="94"/>
      <c r="C11" s="99"/>
      <c r="D11" s="84"/>
      <c r="E11" s="94" t="str">
        <f>BU11</f>
        <v/>
      </c>
      <c r="F11" s="101" t="str">
        <f>IF(BU11="","",BU11/$BU$5)</f>
        <v/>
      </c>
      <c r="G11" s="94" t="str">
        <f>BU12</f>
        <v/>
      </c>
      <c r="H11" s="101" t="str">
        <f>IF(BU12="","",BU12/$BU$6)</f>
        <v/>
      </c>
      <c r="I11" s="170" t="str">
        <f t="shared" ref="I11:I18" si="4">IF(AI11=0,"",AI11)</f>
        <v/>
      </c>
      <c r="J11" s="101" t="str">
        <f>IF(I11="","",I11/$AI$6)</f>
        <v/>
      </c>
      <c r="K11" s="170" t="str">
        <f t="shared" ref="K11:K18" si="5">IF(AT11=0,"",AT11)</f>
        <v/>
      </c>
      <c r="L11" s="86" t="str">
        <f>IF(K11="","",K11/$AT$6)</f>
        <v/>
      </c>
      <c r="M11" s="94" t="str">
        <f>IF(AX11=0,"",AX11)</f>
        <v/>
      </c>
      <c r="N11" s="86" t="str">
        <f>IF(M11="","",M11/$AX$6)</f>
        <v/>
      </c>
      <c r="O11" s="104" t="str">
        <f>IF(SUM(E11,G11,I11,K11,M11)=0,"",SUM(E11,G11,I11,K11,M11))</f>
        <v/>
      </c>
      <c r="P11" s="106" t="str">
        <f>IF(O11="","",(PRODUCT(F11,$F$5)+PRODUCT(H11,$H$5)+PRODUCT(J11,$J$5)+PRODUCT(L11,$L$5)+PRODUCT(N11,$N$5)))</f>
        <v/>
      </c>
      <c r="Q11" s="94" t="str">
        <f>IF(AND(BV11&gt;=9,NOT(BV11="")),"F/A",(IF(P11="","",(IF(P11&gt;=0.9,"A",(IF(P11&gt;=0.8,"B",(IF(P11&gt;=0.7,"C",(IF(P11&gt;=0.6,"D","F")))))))))))</f>
        <v/>
      </c>
      <c r="R11" s="88" t="str">
        <f>IF(O11="","",RANK(O11,$O$7:$O$66))</f>
        <v/>
      </c>
      <c r="S11" s="72"/>
      <c r="T11" s="88" t="str">
        <f>IF(O11="","",(O11-$M$3)/$M$4)</f>
        <v/>
      </c>
      <c r="U11" s="157" t="str">
        <f>IF(T11="","",((T11*9.5347)+85)/100)</f>
        <v/>
      </c>
      <c r="V11" s="94" t="str">
        <f>IF(AND(BV11&gt;=9,NOT(BV11="")),"F/A",(IF(U11="","",(IF(U11&gt;=0.9,"A",(IF(U11&gt;=0.8,"B",(IF(U11&gt;=0.7,"C",(IF(U11&gt;=0.6,"D","F")))))))))))</f>
        <v/>
      </c>
      <c r="W11" s="195"/>
      <c r="X11" s="187"/>
      <c r="Y11" s="84"/>
      <c r="Z11" s="94"/>
      <c r="AA11" s="94"/>
      <c r="AB11" s="94"/>
      <c r="AC11" s="94"/>
      <c r="AD11" s="94"/>
      <c r="AE11" s="94" t="str">
        <f>IF(SUM(Z11:AD11)=0,"",SUM(Z11:AD11))</f>
        <v/>
      </c>
      <c r="AF11" s="94"/>
      <c r="AG11" s="94"/>
      <c r="AH11" s="94"/>
      <c r="AI11" s="104" t="str">
        <f>IF(SUM(AE11,AG11)=0,"",SUM(AE11,AG11))</f>
        <v/>
      </c>
      <c r="AJ11" s="84"/>
      <c r="AK11" s="94"/>
      <c r="AL11" s="94"/>
      <c r="AM11" s="94"/>
      <c r="AN11" s="94"/>
      <c r="AO11" s="94"/>
      <c r="AP11" s="94"/>
      <c r="AQ11" s="94"/>
      <c r="AR11" s="94"/>
      <c r="AS11" s="94"/>
      <c r="AT11" s="104" t="str">
        <f>IF(SUM(AP11,AR11)=0,"",SUM(AP11,AR11))</f>
        <v/>
      </c>
      <c r="AU11" s="84"/>
      <c r="AV11" s="94"/>
      <c r="AW11" s="94"/>
      <c r="AX11" s="102" t="str">
        <f>IF(SUM(AV11:AW11)=0,"",SUM(AV11:AW11))</f>
        <v/>
      </c>
      <c r="AY11" s="68"/>
      <c r="AZ11" s="63" t="s">
        <v>24</v>
      </c>
      <c r="BA11" s="63"/>
      <c r="BB11" s="10"/>
      <c r="BC11" s="63"/>
      <c r="BD11" s="63"/>
      <c r="BE11" s="63"/>
      <c r="BF11" s="94" t="str">
        <f>IF(COUNTIF((BB11:BE11),"A")=0,"",COUNTIF((BB11:BE11),"A"))</f>
        <v/>
      </c>
      <c r="BG11" s="10"/>
      <c r="BH11" s="63"/>
      <c r="BI11" s="63"/>
      <c r="BJ11" s="63"/>
      <c r="BK11" s="94" t="str">
        <f>IF(COUNTIF((BG11:BJ11),"A")=0,"",COUNTIF((BG11:BJ11),"A"))</f>
        <v/>
      </c>
      <c r="BL11" s="10"/>
      <c r="BM11" s="63"/>
      <c r="BN11" s="63"/>
      <c r="BO11" s="63"/>
      <c r="BP11" s="94" t="str">
        <f>IF(COUNTIF((BL11:BO11),"A")=0,"",COUNTIF((BL11:BO11),"A"))</f>
        <v/>
      </c>
      <c r="BQ11" s="10"/>
      <c r="BR11" s="63"/>
      <c r="BS11" s="63"/>
      <c r="BT11" s="94" t="str">
        <f>IF(COUNTIF((BP11:BS11),"A")=0,"",COUNTIF((BP11:BS11),"A"))</f>
        <v/>
      </c>
      <c r="BU11" s="12" t="str">
        <f>IF(SUMPRODUCT(SUMIF($BZ$7:$BZ$10,(BB11:BS11),$CA$7:$CA$10))=0,"",SUMPRODUCT(SUMIF($BZ$7:$BZ$10,(BB11:BS11),$CA$7:$CA$10)))</f>
        <v/>
      </c>
      <c r="BV11" s="117" t="str">
        <f>IF(SUM(BF11,BK11,BP11,BT11)=0,"",SUM(BF11,BK11,BP11,BT11))</f>
        <v/>
      </c>
      <c r="BW11" s="56"/>
    </row>
    <row r="12" spans="1:79" s="2" customFormat="1">
      <c r="A12" s="98"/>
      <c r="B12" s="89"/>
      <c r="C12" s="100"/>
      <c r="D12" s="85"/>
      <c r="E12" s="89"/>
      <c r="F12" s="87"/>
      <c r="G12" s="89"/>
      <c r="H12" s="87"/>
      <c r="I12" s="168"/>
      <c r="J12" s="87"/>
      <c r="K12" s="168"/>
      <c r="L12" s="87"/>
      <c r="M12" s="89"/>
      <c r="N12" s="87"/>
      <c r="O12" s="105"/>
      <c r="P12" s="107"/>
      <c r="Q12" s="89"/>
      <c r="R12" s="89"/>
      <c r="S12" s="69"/>
      <c r="T12" s="89"/>
      <c r="U12" s="156"/>
      <c r="V12" s="89"/>
      <c r="W12" s="194"/>
      <c r="X12" s="186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105"/>
      <c r="AJ12" s="85"/>
      <c r="AK12" s="89"/>
      <c r="AL12" s="89"/>
      <c r="AM12" s="89"/>
      <c r="AN12" s="89"/>
      <c r="AO12" s="89"/>
      <c r="AP12" s="89"/>
      <c r="AQ12" s="89"/>
      <c r="AR12" s="89"/>
      <c r="AS12" s="89"/>
      <c r="AT12" s="105"/>
      <c r="AU12" s="85"/>
      <c r="AV12" s="89"/>
      <c r="AW12" s="89"/>
      <c r="AX12" s="103"/>
      <c r="AY12" s="69"/>
      <c r="AZ12" s="62" t="s">
        <v>25</v>
      </c>
      <c r="BA12" s="62"/>
      <c r="BB12" s="9"/>
      <c r="BC12" s="62"/>
      <c r="BD12" s="62"/>
      <c r="BE12" s="62"/>
      <c r="BF12" s="89"/>
      <c r="BG12" s="9"/>
      <c r="BH12" s="62"/>
      <c r="BI12" s="62"/>
      <c r="BJ12" s="62"/>
      <c r="BK12" s="89"/>
      <c r="BL12" s="9"/>
      <c r="BM12" s="62"/>
      <c r="BN12" s="62"/>
      <c r="BO12" s="62"/>
      <c r="BP12" s="89"/>
      <c r="BQ12" s="9"/>
      <c r="BR12" s="62"/>
      <c r="BS12" s="62"/>
      <c r="BT12" s="89"/>
      <c r="BU12" s="13" t="str">
        <f>IF(SUMPRODUCT(SUMIF($BZ$13:$BZ$17,(BB12:BS12),$CA$13:$CA$17))=0,"",SUMPRODUCT(SUMIF($BZ$13:$BZ$17,(BB12:BS12),$CA$13:$CA$17)))</f>
        <v/>
      </c>
      <c r="BV12" s="118"/>
      <c r="BW12" s="56"/>
      <c r="BY12" s="6" t="s">
        <v>68</v>
      </c>
      <c r="BZ12" s="7"/>
      <c r="CA12" s="8"/>
    </row>
    <row r="13" spans="1:79" s="2" customFormat="1">
      <c r="A13" s="97">
        <v>4</v>
      </c>
      <c r="B13" s="94"/>
      <c r="C13" s="99"/>
      <c r="D13" s="84"/>
      <c r="E13" s="94" t="str">
        <f>BU13</f>
        <v/>
      </c>
      <c r="F13" s="101" t="str">
        <f>IF(BU13="","",BU13/$BU$5)</f>
        <v/>
      </c>
      <c r="G13" s="94" t="str">
        <f>BU14</f>
        <v/>
      </c>
      <c r="H13" s="101" t="str">
        <f>IF(BU14="","",BU14/$BU$6)</f>
        <v/>
      </c>
      <c r="I13" s="170" t="str">
        <f t="shared" ref="I13:I18" si="6">IF(AI13=0,"",AI13)</f>
        <v/>
      </c>
      <c r="J13" s="101" t="str">
        <f>IF(I13="","",I13/$AI$6)</f>
        <v/>
      </c>
      <c r="K13" s="170" t="str">
        <f t="shared" ref="K13:K18" si="7">IF(AT13=0,"",AT13)</f>
        <v/>
      </c>
      <c r="L13" s="86" t="str">
        <f>IF(K13="","",K13/$AT$6)</f>
        <v/>
      </c>
      <c r="M13" s="94" t="str">
        <f>IF(AX13=0,"",AX13)</f>
        <v/>
      </c>
      <c r="N13" s="86" t="str">
        <f>IF(M13="","",M13/$AX$6)</f>
        <v/>
      </c>
      <c r="O13" s="104" t="str">
        <f>IF(SUM(E13,G13,I13,K13,M13)=0,"",SUM(E13,G13,I13,K13,M13))</f>
        <v/>
      </c>
      <c r="P13" s="106" t="str">
        <f>IF(O13="","",(PRODUCT(F13,$F$5)+PRODUCT(H13,$H$5)+PRODUCT(J13,$J$5)+PRODUCT(L13,$L$5)+PRODUCT(N13,$N$5)))</f>
        <v/>
      </c>
      <c r="Q13" s="94" t="str">
        <f>IF(AND(BV13&gt;=9,NOT(BV13="")),"F/A",(IF(P13="","",(IF(P13&gt;=0.9,"A",(IF(P13&gt;=0.8,"B",(IF(P13&gt;=0.7,"C",(IF(P13&gt;=0.6,"D","F")))))))))))</f>
        <v/>
      </c>
      <c r="R13" s="88" t="str">
        <f>IF(O13="","",RANK(O13,$O$7:$O$66))</f>
        <v/>
      </c>
      <c r="S13" s="72"/>
      <c r="T13" s="88" t="str">
        <f>IF(O13="","",(O13-$M$3)/$M$4)</f>
        <v/>
      </c>
      <c r="U13" s="157" t="str">
        <f>IF(T13="","",((T13*9.5347)+85)/100)</f>
        <v/>
      </c>
      <c r="V13" s="94" t="str">
        <f>IF(AND(BV13&gt;=9,NOT(BV13="")),"F/A",(IF(U13="","",(IF(U13&gt;=0.9,"A",(IF(U13&gt;=0.8,"B",(IF(U13&gt;=0.7,"C",(IF(U13&gt;=0.6,"D","F")))))))))))</f>
        <v/>
      </c>
      <c r="W13" s="195"/>
      <c r="X13" s="187"/>
      <c r="Y13" s="84"/>
      <c r="Z13" s="94"/>
      <c r="AA13" s="94"/>
      <c r="AB13" s="94"/>
      <c r="AC13" s="94"/>
      <c r="AD13" s="94"/>
      <c r="AE13" s="94" t="str">
        <f>IF(SUM(Z13:AD13)=0,"",SUM(Z13:AD13))</f>
        <v/>
      </c>
      <c r="AF13" s="94"/>
      <c r="AG13" s="94"/>
      <c r="AH13" s="94"/>
      <c r="AI13" s="104" t="str">
        <f>IF(SUM(AE13,AG13)=0,"",SUM(AE13,AG13))</f>
        <v/>
      </c>
      <c r="AJ13" s="84"/>
      <c r="AK13" s="94"/>
      <c r="AL13" s="94"/>
      <c r="AM13" s="94"/>
      <c r="AN13" s="94"/>
      <c r="AO13" s="94"/>
      <c r="AP13" s="94"/>
      <c r="AQ13" s="94"/>
      <c r="AR13" s="94"/>
      <c r="AS13" s="94"/>
      <c r="AT13" s="104" t="str">
        <f>IF(SUM(AP13,AR13)=0,"",SUM(AP13,AR13))</f>
        <v/>
      </c>
      <c r="AU13" s="84"/>
      <c r="AV13" s="94"/>
      <c r="AW13" s="94"/>
      <c r="AX13" s="102" t="str">
        <f>IF(SUM(AV13:AW13)=0,"",SUM(AV13:AW13))</f>
        <v/>
      </c>
      <c r="AY13" s="68"/>
      <c r="AZ13" s="63" t="s">
        <v>24</v>
      </c>
      <c r="BA13" s="63"/>
      <c r="BB13" s="10"/>
      <c r="BC13" s="63"/>
      <c r="BD13" s="63"/>
      <c r="BE13" s="63"/>
      <c r="BF13" s="94" t="str">
        <f>IF(COUNTIF((BB13:BE13),"A")=0,"",COUNTIF((BB13:BE13),"A"))</f>
        <v/>
      </c>
      <c r="BG13" s="10"/>
      <c r="BH13" s="63"/>
      <c r="BI13" s="63"/>
      <c r="BJ13" s="63"/>
      <c r="BK13" s="94" t="str">
        <f>IF(COUNTIF((BG13:BJ13),"A")=0,"",COUNTIF((BG13:BJ13),"A"))</f>
        <v/>
      </c>
      <c r="BL13" s="10"/>
      <c r="BM13" s="63"/>
      <c r="BN13" s="63"/>
      <c r="BO13" s="63"/>
      <c r="BP13" s="94" t="str">
        <f>IF(COUNTIF((BL13:BO13),"A")=0,"",COUNTIF((BL13:BO13),"A"))</f>
        <v/>
      </c>
      <c r="BQ13" s="10"/>
      <c r="BR13" s="63"/>
      <c r="BS13" s="63"/>
      <c r="BT13" s="94" t="str">
        <f>IF(COUNTIF((BP13:BS13),"A")=0,"",COUNTIF((BP13:BS13),"A"))</f>
        <v/>
      </c>
      <c r="BU13" s="12" t="str">
        <f>IF(SUMPRODUCT(SUMIF($BZ$7:$BZ$10,(BB13:BS13),$CA$7:$CA$10))=0,"",SUMPRODUCT(SUMIF($BZ$7:$BZ$10,(BB13:BS13),$CA$7:$CA$10)))</f>
        <v/>
      </c>
      <c r="BV13" s="117" t="str">
        <f>IF(SUM(BF13,BK13,BP13,BT13)=0,"",SUM(BF13,BK13,BP13,BT13))</f>
        <v/>
      </c>
      <c r="BW13" s="56"/>
      <c r="BY13" s="73" t="s">
        <v>58</v>
      </c>
      <c r="BZ13" s="61" t="s">
        <v>55</v>
      </c>
      <c r="CA13" s="67">
        <v>4</v>
      </c>
    </row>
    <row r="14" spans="1:79" s="2" customFormat="1">
      <c r="A14" s="98"/>
      <c r="B14" s="89"/>
      <c r="C14" s="100"/>
      <c r="D14" s="85"/>
      <c r="E14" s="89"/>
      <c r="F14" s="87"/>
      <c r="G14" s="89"/>
      <c r="H14" s="87"/>
      <c r="I14" s="168"/>
      <c r="J14" s="87"/>
      <c r="K14" s="168"/>
      <c r="L14" s="87"/>
      <c r="M14" s="89"/>
      <c r="N14" s="87"/>
      <c r="O14" s="105"/>
      <c r="P14" s="107"/>
      <c r="Q14" s="89"/>
      <c r="R14" s="89"/>
      <c r="S14" s="69"/>
      <c r="T14" s="89"/>
      <c r="U14" s="156"/>
      <c r="V14" s="89"/>
      <c r="W14" s="194"/>
      <c r="X14" s="186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105"/>
      <c r="AJ14" s="85"/>
      <c r="AK14" s="89"/>
      <c r="AL14" s="89"/>
      <c r="AM14" s="89"/>
      <c r="AN14" s="89"/>
      <c r="AO14" s="89"/>
      <c r="AP14" s="89"/>
      <c r="AQ14" s="89"/>
      <c r="AR14" s="89"/>
      <c r="AS14" s="89"/>
      <c r="AT14" s="105"/>
      <c r="AU14" s="85"/>
      <c r="AV14" s="89"/>
      <c r="AW14" s="89"/>
      <c r="AX14" s="103"/>
      <c r="AY14" s="69"/>
      <c r="AZ14" s="62" t="s">
        <v>25</v>
      </c>
      <c r="BA14" s="62"/>
      <c r="BB14" s="9"/>
      <c r="BC14" s="62"/>
      <c r="BD14" s="62"/>
      <c r="BE14" s="62"/>
      <c r="BF14" s="89"/>
      <c r="BG14" s="9"/>
      <c r="BH14" s="62"/>
      <c r="BI14" s="62"/>
      <c r="BJ14" s="62"/>
      <c r="BK14" s="89"/>
      <c r="BL14" s="9"/>
      <c r="BM14" s="62"/>
      <c r="BN14" s="62"/>
      <c r="BO14" s="62"/>
      <c r="BP14" s="89"/>
      <c r="BQ14" s="9"/>
      <c r="BR14" s="62"/>
      <c r="BS14" s="62"/>
      <c r="BT14" s="89"/>
      <c r="BU14" s="13" t="str">
        <f>IF(SUMPRODUCT(SUMIF($BZ$13:$BZ$17,(BB14:BS14),$CA$13:$CA$17))=0,"",SUMPRODUCT(SUMIF($BZ$13:$BZ$17,(BB14:BS14),$CA$13:$CA$17)))</f>
        <v/>
      </c>
      <c r="BV14" s="118"/>
      <c r="BW14" s="56"/>
      <c r="BY14" s="73" t="s">
        <v>63</v>
      </c>
      <c r="BZ14" s="61" t="s">
        <v>56</v>
      </c>
      <c r="CA14" s="67">
        <v>3</v>
      </c>
    </row>
    <row r="15" spans="1:79" s="2" customFormat="1">
      <c r="A15" s="97">
        <v>5</v>
      </c>
      <c r="B15" s="94"/>
      <c r="C15" s="99"/>
      <c r="D15" s="84"/>
      <c r="E15" s="94" t="str">
        <f>BU15</f>
        <v/>
      </c>
      <c r="F15" s="101" t="str">
        <f>IF(BU15="","",BU15/$BU$5)</f>
        <v/>
      </c>
      <c r="G15" s="94" t="str">
        <f>BU16</f>
        <v/>
      </c>
      <c r="H15" s="101" t="str">
        <f>IF(BU16="","",BU16/$BU$6)</f>
        <v/>
      </c>
      <c r="I15" s="170" t="str">
        <f t="shared" ref="I15:I18" si="8">IF(AI15=0,"",AI15)</f>
        <v/>
      </c>
      <c r="J15" s="101" t="str">
        <f>IF(I15="","",I15/$AI$6)</f>
        <v/>
      </c>
      <c r="K15" s="170" t="str">
        <f t="shared" ref="K15:K18" si="9">IF(AT15=0,"",AT15)</f>
        <v/>
      </c>
      <c r="L15" s="86" t="str">
        <f>IF(K15="","",K15/$AT$6)</f>
        <v/>
      </c>
      <c r="M15" s="94" t="str">
        <f>IF(AX15=0,"",AX15)</f>
        <v/>
      </c>
      <c r="N15" s="86" t="str">
        <f>IF(M15="","",M15/$AX$6)</f>
        <v/>
      </c>
      <c r="O15" s="104" t="str">
        <f>IF(SUM(E15,G15,I15,K15,M15)=0,"",SUM(E15,G15,I15,K15,M15))</f>
        <v/>
      </c>
      <c r="P15" s="106" t="str">
        <f>IF(O15="","",(PRODUCT(F15,$F$5)+PRODUCT(H15,$H$5)+PRODUCT(J15,$J$5)+PRODUCT(L15,$L$5)+PRODUCT(N15,$N$5)))</f>
        <v/>
      </c>
      <c r="Q15" s="94" t="str">
        <f>IF(AND(BV15&gt;=9,NOT(BV15="")),"F/A",(IF(P15="","",(IF(P15&gt;=0.9,"A",(IF(P15&gt;=0.8,"B",(IF(P15&gt;=0.7,"C",(IF(P15&gt;=0.6,"D","F")))))))))))</f>
        <v/>
      </c>
      <c r="R15" s="88" t="str">
        <f>IF(O15="","",RANK(O15,$O$7:$O$66))</f>
        <v/>
      </c>
      <c r="S15" s="72"/>
      <c r="T15" s="88" t="str">
        <f>IF(O15="","",(O15-$M$3)/$M$4)</f>
        <v/>
      </c>
      <c r="U15" s="157" t="str">
        <f>IF(T15="","",((T15*9.5347)+85)/100)</f>
        <v/>
      </c>
      <c r="V15" s="94" t="str">
        <f>IF(AND(BV15&gt;=9,NOT(BV15="")),"F/A",(IF(U15="","",(IF(U15&gt;=0.9,"A",(IF(U15&gt;=0.8,"B",(IF(U15&gt;=0.7,"C",(IF(U15&gt;=0.6,"D","F")))))))))))</f>
        <v/>
      </c>
      <c r="W15" s="195"/>
      <c r="X15" s="187"/>
      <c r="Y15" s="84"/>
      <c r="Z15" s="94"/>
      <c r="AA15" s="94"/>
      <c r="AB15" s="94"/>
      <c r="AC15" s="94"/>
      <c r="AD15" s="94"/>
      <c r="AE15" s="94" t="str">
        <f>IF(SUM(Z15:AD15)=0,"",SUM(Z15:AD15))</f>
        <v/>
      </c>
      <c r="AF15" s="94"/>
      <c r="AG15" s="94"/>
      <c r="AH15" s="94"/>
      <c r="AI15" s="104" t="str">
        <f>IF(SUM(AE15,AG15)=0,"",SUM(AE15,AG15))</f>
        <v/>
      </c>
      <c r="AJ15" s="84"/>
      <c r="AK15" s="94"/>
      <c r="AL15" s="94"/>
      <c r="AM15" s="94"/>
      <c r="AN15" s="94"/>
      <c r="AO15" s="94"/>
      <c r="AP15" s="94"/>
      <c r="AQ15" s="94"/>
      <c r="AR15" s="94"/>
      <c r="AS15" s="94"/>
      <c r="AT15" s="104" t="str">
        <f>IF(SUM(AP15,AR15)=0,"",SUM(AP15,AR15))</f>
        <v/>
      </c>
      <c r="AU15" s="84"/>
      <c r="AV15" s="94"/>
      <c r="AW15" s="94"/>
      <c r="AX15" s="102" t="str">
        <f>IF(SUM(AV15:AW15)=0,"",SUM(AV15:AW15))</f>
        <v/>
      </c>
      <c r="AY15" s="68"/>
      <c r="AZ15" s="63" t="s">
        <v>24</v>
      </c>
      <c r="BA15" s="63"/>
      <c r="BB15" s="10"/>
      <c r="BC15" s="63"/>
      <c r="BD15" s="63"/>
      <c r="BE15" s="63"/>
      <c r="BF15" s="94" t="str">
        <f>IF(COUNTIF((BB15:BE15),"A")=0,"",COUNTIF((BB15:BE15),"A"))</f>
        <v/>
      </c>
      <c r="BG15" s="10"/>
      <c r="BH15" s="63"/>
      <c r="BI15" s="63"/>
      <c r="BJ15" s="63"/>
      <c r="BK15" s="94" t="str">
        <f>IF(COUNTIF((BG15:BJ15),"A")=0,"",COUNTIF((BG15:BJ15),"A"))</f>
        <v/>
      </c>
      <c r="BL15" s="10"/>
      <c r="BM15" s="63"/>
      <c r="BN15" s="63"/>
      <c r="BO15" s="63"/>
      <c r="BP15" s="94" t="str">
        <f>IF(COUNTIF((BL15:BO15),"A")=0,"",COUNTIF((BL15:BO15),"A"))</f>
        <v/>
      </c>
      <c r="BQ15" s="10"/>
      <c r="BR15" s="63"/>
      <c r="BS15" s="63"/>
      <c r="BT15" s="94" t="str">
        <f>IF(COUNTIF((BP15:BS15),"A")=0,"",COUNTIF((BP15:BS15),"A"))</f>
        <v/>
      </c>
      <c r="BU15" s="12" t="str">
        <f>IF(SUMPRODUCT(SUMIF($BZ$7:$BZ$10,(BB15:BS15),$CA$7:$CA$10))=0,"",SUMPRODUCT(SUMIF($BZ$7:$BZ$10,(BB15:BS15),$CA$7:$CA$10)))</f>
        <v/>
      </c>
      <c r="BV15" s="117" t="str">
        <f>IF(SUM(BF15,BK15,BP15,BT15)=0,"",SUM(BF15,BK15,BP15,BT15))</f>
        <v/>
      </c>
      <c r="BW15" s="56"/>
      <c r="BY15" s="73" t="s">
        <v>59</v>
      </c>
      <c r="BZ15" s="61" t="s">
        <v>61</v>
      </c>
      <c r="CA15" s="67">
        <v>2</v>
      </c>
    </row>
    <row r="16" spans="1:79" s="2" customFormat="1">
      <c r="A16" s="98"/>
      <c r="B16" s="89"/>
      <c r="C16" s="100"/>
      <c r="D16" s="85"/>
      <c r="E16" s="89"/>
      <c r="F16" s="87"/>
      <c r="G16" s="89"/>
      <c r="H16" s="87"/>
      <c r="I16" s="168"/>
      <c r="J16" s="87"/>
      <c r="K16" s="168"/>
      <c r="L16" s="87"/>
      <c r="M16" s="89"/>
      <c r="N16" s="87"/>
      <c r="O16" s="105"/>
      <c r="P16" s="107"/>
      <c r="Q16" s="89"/>
      <c r="R16" s="89"/>
      <c r="S16" s="69"/>
      <c r="T16" s="89"/>
      <c r="U16" s="156"/>
      <c r="V16" s="89"/>
      <c r="W16" s="194"/>
      <c r="X16" s="186"/>
      <c r="Y16" s="85"/>
      <c r="Z16" s="89"/>
      <c r="AA16" s="89"/>
      <c r="AB16" s="89"/>
      <c r="AC16" s="89"/>
      <c r="AD16" s="89"/>
      <c r="AE16" s="89"/>
      <c r="AF16" s="89"/>
      <c r="AG16" s="89"/>
      <c r="AH16" s="89"/>
      <c r="AI16" s="105"/>
      <c r="AJ16" s="85"/>
      <c r="AK16" s="89"/>
      <c r="AL16" s="89"/>
      <c r="AM16" s="89"/>
      <c r="AN16" s="89"/>
      <c r="AO16" s="89"/>
      <c r="AP16" s="89"/>
      <c r="AQ16" s="89"/>
      <c r="AR16" s="89"/>
      <c r="AS16" s="89"/>
      <c r="AT16" s="105"/>
      <c r="AU16" s="85"/>
      <c r="AV16" s="89"/>
      <c r="AW16" s="89"/>
      <c r="AX16" s="103"/>
      <c r="AY16" s="69"/>
      <c r="AZ16" s="62" t="s">
        <v>25</v>
      </c>
      <c r="BA16" s="62"/>
      <c r="BB16" s="9"/>
      <c r="BC16" s="62"/>
      <c r="BD16" s="62"/>
      <c r="BE16" s="62"/>
      <c r="BF16" s="89"/>
      <c r="BG16" s="9"/>
      <c r="BH16" s="62"/>
      <c r="BI16" s="62"/>
      <c r="BJ16" s="62"/>
      <c r="BK16" s="89"/>
      <c r="BL16" s="9"/>
      <c r="BM16" s="62"/>
      <c r="BN16" s="62"/>
      <c r="BO16" s="62"/>
      <c r="BP16" s="89"/>
      <c r="BQ16" s="9"/>
      <c r="BR16" s="62"/>
      <c r="BS16" s="62"/>
      <c r="BT16" s="89"/>
      <c r="BU16" s="13" t="str">
        <f>IF(SUMPRODUCT(SUMIF($BZ$13:$BZ$17,(BB16:BS16),$CA$13:$CA$17))=0,"",SUMPRODUCT(SUMIF($BZ$13:$BZ$17,(BB16:BS16),$CA$13:$CA$17)))</f>
        <v/>
      </c>
      <c r="BV16" s="118"/>
      <c r="BW16" s="56"/>
      <c r="BY16" s="73" t="s">
        <v>60</v>
      </c>
      <c r="BZ16" s="61" t="s">
        <v>62</v>
      </c>
      <c r="CA16" s="67">
        <v>1</v>
      </c>
    </row>
    <row r="17" spans="1:79" s="2" customFormat="1">
      <c r="A17" s="97">
        <v>6</v>
      </c>
      <c r="B17" s="94"/>
      <c r="C17" s="99"/>
      <c r="D17" s="84"/>
      <c r="E17" s="94" t="str">
        <f>BU17</f>
        <v/>
      </c>
      <c r="F17" s="101" t="str">
        <f>IF(BU17="","",BU17/$BU$5)</f>
        <v/>
      </c>
      <c r="G17" s="94" t="str">
        <f>BU18</f>
        <v/>
      </c>
      <c r="H17" s="101" t="str">
        <f>IF(BU18="","",BU18/$BU$6)</f>
        <v/>
      </c>
      <c r="I17" s="170" t="str">
        <f t="shared" ref="I17:I18" si="10">IF(AI17=0,"",AI17)</f>
        <v/>
      </c>
      <c r="J17" s="101" t="str">
        <f>IF(I17="","",I17/$AI$6)</f>
        <v/>
      </c>
      <c r="K17" s="170" t="str">
        <f t="shared" ref="K17:K18" si="11">IF(AT17=0,"",AT17)</f>
        <v/>
      </c>
      <c r="L17" s="86" t="str">
        <f>IF(K17="","",K17/$AT$6)</f>
        <v/>
      </c>
      <c r="M17" s="94" t="str">
        <f>IF(AX17=0,"",AX17)</f>
        <v/>
      </c>
      <c r="N17" s="86" t="str">
        <f>IF(M17="","",M17/$AX$6)</f>
        <v/>
      </c>
      <c r="O17" s="104" t="str">
        <f>IF(SUM(E17,G17,I17,K17,M17)=0,"",SUM(E17,G17,I17,K17,M17))</f>
        <v/>
      </c>
      <c r="P17" s="106" t="str">
        <f>IF(O17="","",(PRODUCT(F17,$F$5)+PRODUCT(H17,$H$5)+PRODUCT(J17,$J$5)+PRODUCT(L17,$L$5)+PRODUCT(N17,$N$5)))</f>
        <v/>
      </c>
      <c r="Q17" s="94" t="str">
        <f>IF(AND(BV17&gt;=9,NOT(BV17="")),"F/A",(IF(P17="","",(IF(P17&gt;=0.9,"A",(IF(P17&gt;=0.8,"B",(IF(P17&gt;=0.7,"C",(IF(P17&gt;=0.6,"D","F")))))))))))</f>
        <v/>
      </c>
      <c r="R17" s="88" t="str">
        <f>IF(O17="","",RANK(O17,$O$7:$O$66))</f>
        <v/>
      </c>
      <c r="S17" s="72"/>
      <c r="T17" s="88" t="str">
        <f>IF(O17="","",(O17-$M$3)/$M$4)</f>
        <v/>
      </c>
      <c r="U17" s="157" t="str">
        <f>IF(T17="","",((T17*9.5347)+85)/100)</f>
        <v/>
      </c>
      <c r="V17" s="94" t="str">
        <f>IF(AND(BV17&gt;=9,NOT(BV17="")),"F/A",(IF(U17="","",(IF(U17&gt;=0.9,"A",(IF(U17&gt;=0.8,"B",(IF(U17&gt;=0.7,"C",(IF(U17&gt;=0.6,"D","F")))))))))))</f>
        <v/>
      </c>
      <c r="W17" s="195"/>
      <c r="X17" s="187"/>
      <c r="Y17" s="84"/>
      <c r="Z17" s="94"/>
      <c r="AA17" s="94"/>
      <c r="AB17" s="94"/>
      <c r="AC17" s="94"/>
      <c r="AD17" s="94"/>
      <c r="AE17" s="94" t="str">
        <f>IF(SUM(Z17:AD17)=0,"",SUM(Z17:AD17))</f>
        <v/>
      </c>
      <c r="AF17" s="94"/>
      <c r="AG17" s="94"/>
      <c r="AH17" s="94"/>
      <c r="AI17" s="104" t="str">
        <f>IF(SUM(AE17,AG17)=0,"",SUM(AE17,AG17))</f>
        <v/>
      </c>
      <c r="AJ17" s="84"/>
      <c r="AK17" s="94"/>
      <c r="AL17" s="94"/>
      <c r="AM17" s="94"/>
      <c r="AN17" s="94"/>
      <c r="AO17" s="94"/>
      <c r="AP17" s="94"/>
      <c r="AQ17" s="94"/>
      <c r="AR17" s="94"/>
      <c r="AS17" s="94"/>
      <c r="AT17" s="104" t="str">
        <f>IF(SUM(AP17,AR17)=0,"",SUM(AP17,AR17))</f>
        <v/>
      </c>
      <c r="AU17" s="84"/>
      <c r="AV17" s="94"/>
      <c r="AW17" s="94"/>
      <c r="AX17" s="102" t="str">
        <f>IF(SUM(AV17:AW17)=0,"",SUM(AV17:AW17))</f>
        <v/>
      </c>
      <c r="AY17" s="68"/>
      <c r="AZ17" s="63" t="s">
        <v>24</v>
      </c>
      <c r="BA17" s="63"/>
      <c r="BB17" s="10"/>
      <c r="BC17" s="63"/>
      <c r="BD17" s="63"/>
      <c r="BE17" s="63"/>
      <c r="BF17" s="94" t="str">
        <f>IF(COUNTIF((BB17:BE17),"A")=0,"",COUNTIF((BB17:BE17),"A"))</f>
        <v/>
      </c>
      <c r="BG17" s="10"/>
      <c r="BH17" s="63"/>
      <c r="BI17" s="63"/>
      <c r="BJ17" s="63"/>
      <c r="BK17" s="94" t="str">
        <f>IF(COUNTIF((BG17:BJ17),"A")=0,"",COUNTIF((BG17:BJ17),"A"))</f>
        <v/>
      </c>
      <c r="BL17" s="10"/>
      <c r="BM17" s="63"/>
      <c r="BN17" s="63"/>
      <c r="BO17" s="63"/>
      <c r="BP17" s="94" t="str">
        <f>IF(COUNTIF((BL17:BO17),"A")=0,"",COUNTIF((BL17:BO17),"A"))</f>
        <v/>
      </c>
      <c r="BQ17" s="10"/>
      <c r="BR17" s="63"/>
      <c r="BS17" s="63"/>
      <c r="BT17" s="94" t="str">
        <f>IF(COUNTIF((BP17:BS17),"A")=0,"",COUNTIF((BP17:BS17),"A"))</f>
        <v/>
      </c>
      <c r="BU17" s="12" t="str">
        <f>IF(SUMPRODUCT(SUMIF($BZ$7:$BZ$10,(BB17:BS17),$CA$7:$CA$10))=0,"",SUMPRODUCT(SUMIF($BZ$7:$BZ$10,(BB17:BS17),$CA$7:$CA$10)))</f>
        <v/>
      </c>
      <c r="BV17" s="117" t="str">
        <f>IF(SUM(BF17,BK17,BP17,BT17)=0,"",SUM(BF17,BK17,BP17,BT17))</f>
        <v/>
      </c>
      <c r="BW17" s="56"/>
      <c r="BY17" s="9" t="s">
        <v>54</v>
      </c>
      <c r="BZ17" s="62" t="s">
        <v>48</v>
      </c>
      <c r="CA17" s="66">
        <v>0</v>
      </c>
    </row>
    <row r="18" spans="1:79" s="2" customFormat="1">
      <c r="A18" s="98"/>
      <c r="B18" s="89"/>
      <c r="C18" s="100"/>
      <c r="D18" s="85"/>
      <c r="E18" s="89"/>
      <c r="F18" s="87"/>
      <c r="G18" s="89"/>
      <c r="H18" s="87"/>
      <c r="I18" s="168"/>
      <c r="J18" s="87"/>
      <c r="K18" s="168"/>
      <c r="L18" s="87"/>
      <c r="M18" s="89"/>
      <c r="N18" s="87"/>
      <c r="O18" s="105"/>
      <c r="P18" s="107"/>
      <c r="Q18" s="89"/>
      <c r="R18" s="89"/>
      <c r="S18" s="69"/>
      <c r="T18" s="89"/>
      <c r="U18" s="155"/>
      <c r="V18" s="88"/>
      <c r="W18" s="196"/>
      <c r="X18" s="188"/>
      <c r="Y18" s="108"/>
      <c r="Z18" s="88"/>
      <c r="AA18" s="88"/>
      <c r="AB18" s="88"/>
      <c r="AC18" s="88"/>
      <c r="AD18" s="89"/>
      <c r="AE18" s="89"/>
      <c r="AF18" s="89"/>
      <c r="AG18" s="89"/>
      <c r="AH18" s="89"/>
      <c r="AI18" s="105"/>
      <c r="AJ18" s="85"/>
      <c r="AK18" s="89"/>
      <c r="AL18" s="89"/>
      <c r="AM18" s="89"/>
      <c r="AN18" s="89"/>
      <c r="AO18" s="89"/>
      <c r="AP18" s="89"/>
      <c r="AQ18" s="89"/>
      <c r="AR18" s="89"/>
      <c r="AS18" s="89"/>
      <c r="AT18" s="105"/>
      <c r="AU18" s="85"/>
      <c r="AV18" s="89"/>
      <c r="AW18" s="89"/>
      <c r="AX18" s="103"/>
      <c r="AY18" s="69"/>
      <c r="AZ18" s="62" t="s">
        <v>25</v>
      </c>
      <c r="BA18" s="62"/>
      <c r="BB18" s="9"/>
      <c r="BC18" s="62"/>
      <c r="BD18" s="62"/>
      <c r="BE18" s="62"/>
      <c r="BF18" s="89"/>
      <c r="BG18" s="9"/>
      <c r="BH18" s="62"/>
      <c r="BI18" s="62"/>
      <c r="BJ18" s="62"/>
      <c r="BK18" s="89"/>
      <c r="BL18" s="9"/>
      <c r="BM18" s="62"/>
      <c r="BN18" s="62"/>
      <c r="BO18" s="62"/>
      <c r="BP18" s="89"/>
      <c r="BQ18" s="9"/>
      <c r="BR18" s="62"/>
      <c r="BS18" s="62"/>
      <c r="BT18" s="89"/>
      <c r="BU18" s="13" t="str">
        <f>IF(SUMPRODUCT(SUMIF($BZ$13:$BZ$17,(BB18:BS18),$CA$13:$CA$17))=0,"",SUMPRODUCT(SUMIF($BZ$13:$BZ$17,(BB18:BS18),$CA$13:$CA$17)))</f>
        <v/>
      </c>
      <c r="BV18" s="118"/>
      <c r="BW18" s="56"/>
    </row>
    <row r="19" spans="1:79">
      <c r="A19" s="169">
        <v>7</v>
      </c>
      <c r="B19" s="170"/>
      <c r="C19" s="171"/>
      <c r="D19" s="84"/>
      <c r="E19" s="170" t="str">
        <f>BU19</f>
        <v/>
      </c>
      <c r="F19" s="172" t="str">
        <f>IF(BU19="","",BU19/$BU$5)</f>
        <v/>
      </c>
      <c r="G19" s="170" t="str">
        <f>BU20</f>
        <v/>
      </c>
      <c r="H19" s="172" t="str">
        <f>IF(BU20="","",BU20/$BU$6)</f>
        <v/>
      </c>
      <c r="I19" s="170" t="str">
        <f>IF(AI19=0,"",AI19)</f>
        <v/>
      </c>
      <c r="J19" s="172" t="str">
        <f>IF(I19="","",I19/$AI$6)</f>
        <v/>
      </c>
      <c r="K19" s="170" t="str">
        <f>IF(AT19=0,"",AT19)</f>
        <v/>
      </c>
      <c r="L19" s="173" t="str">
        <f>IF(K19="","",K19/$AT$6)</f>
        <v/>
      </c>
      <c r="M19" s="170" t="str">
        <f>IF(AX19=0,"",AX19)</f>
        <v/>
      </c>
      <c r="N19" s="173" t="str">
        <f>IF(M19="","",M19/$AX$6)</f>
        <v/>
      </c>
      <c r="O19" s="104" t="str">
        <f>IF(SUM(E19,G19,I19,K19,M19)=0,"",SUM(E19,G19,I19,K19,M19))</f>
        <v/>
      </c>
      <c r="P19" s="106" t="str">
        <f>IF(O19="","",(PRODUCT(F19,$F$5)+PRODUCT(H19,$H$5)+PRODUCT(J19,$J$5)+PRODUCT(L19,$L$5)+PRODUCT(N19,$N$5)))</f>
        <v/>
      </c>
      <c r="Q19" s="170" t="str">
        <f>IF(AND(BV19&gt;=9,NOT(BV19="")),"F/A",(IF(P19="","",(IF(P19&gt;=0.9,"A",(IF(P19&gt;=0.8,"B",(IF(P19&gt;=0.7,"C",(IF(P19&gt;=0.6,"D","F")))))))))))</f>
        <v/>
      </c>
      <c r="R19" s="131" t="str">
        <f>IF(O19="","",RANK(O19,$O$7:$O$66))</f>
        <v/>
      </c>
      <c r="S19" s="72"/>
      <c r="T19" s="131" t="str">
        <f>IF(O19="","",(O19-$M$3)/$M$4)</f>
        <v/>
      </c>
      <c r="U19" s="174" t="str">
        <f>IF(T19="","",((T19*9.5347)+85)/100)</f>
        <v/>
      </c>
      <c r="V19" s="170" t="str">
        <f>IF(AND(BV19&gt;=9,NOT(BV19="")),"F/A",(IF(U19="","",(IF(U19&gt;=0.9,"A",(IF(U19&gt;=0.8,"B",(IF(U19&gt;=0.7,"C",(IF(U19&gt;=0.6,"D","F")))))))))))</f>
        <v/>
      </c>
      <c r="W19" s="203"/>
      <c r="X19" s="204"/>
      <c r="Y19" s="84"/>
      <c r="Z19" s="170"/>
      <c r="AA19" s="170"/>
      <c r="AB19" s="170"/>
      <c r="AC19" s="170"/>
      <c r="AD19" s="170"/>
      <c r="AE19" s="170" t="str">
        <f>IF(SUM(Z19:AD19)=0,"",SUM(Z19:AD19))</f>
        <v/>
      </c>
      <c r="AF19" s="170"/>
      <c r="AG19" s="170"/>
      <c r="AH19" s="170"/>
      <c r="AI19" s="104" t="str">
        <f>IF(SUM(AE19,AG19)=0,"",SUM(AE19,AG19))</f>
        <v/>
      </c>
      <c r="AJ19" s="84"/>
      <c r="AK19" s="170"/>
      <c r="AL19" s="170"/>
      <c r="AM19" s="170"/>
      <c r="AN19" s="170"/>
      <c r="AO19" s="170"/>
      <c r="AP19" s="170" t="str">
        <f>IF(SUM(AK19:AO19)=0,"",SUM(AK19:AO19))</f>
        <v/>
      </c>
      <c r="AQ19" s="170"/>
      <c r="AR19" s="170"/>
      <c r="AS19" s="170"/>
      <c r="AT19" s="104" t="str">
        <f>IF(SUM(AP19,AR19)=0,"",SUM(AP19,AR19))</f>
        <v/>
      </c>
      <c r="AU19" s="84"/>
      <c r="AV19" s="170"/>
      <c r="AW19" s="170"/>
      <c r="AX19" s="102" t="str">
        <f>IF(SUM(AV19:AW19)=0,"",SUM(AV19:AW19))</f>
        <v/>
      </c>
      <c r="AY19" s="68"/>
      <c r="AZ19" s="175" t="s">
        <v>24</v>
      </c>
      <c r="BA19" s="175"/>
      <c r="BB19" s="176"/>
      <c r="BC19" s="175"/>
      <c r="BD19" s="175"/>
      <c r="BE19" s="175"/>
      <c r="BF19" s="170" t="str">
        <f>IF(COUNTIF((BB19:BE19),"A")=0,"",COUNTIF((BB19:BE19),"A"))</f>
        <v/>
      </c>
      <c r="BG19" s="176"/>
      <c r="BH19" s="175"/>
      <c r="BI19" s="175"/>
      <c r="BJ19" s="175"/>
      <c r="BK19" s="170" t="str">
        <f>IF(COUNTIF((BG19:BJ19),"A")=0,"",COUNTIF((BG19:BJ19),"A"))</f>
        <v/>
      </c>
      <c r="BL19" s="176"/>
      <c r="BM19" s="175"/>
      <c r="BN19" s="175"/>
      <c r="BO19" s="175"/>
      <c r="BP19" s="170" t="str">
        <f>IF(COUNTIF((BL19:BO19),"A")=0,"",COUNTIF((BL19:BO19),"A"))</f>
        <v/>
      </c>
      <c r="BQ19" s="176"/>
      <c r="BR19" s="175"/>
      <c r="BS19" s="175"/>
      <c r="BT19" s="170" t="str">
        <f>IF(COUNTIF((BP19:BS19),"A")=0,"",COUNTIF((BP19:BS19),"A"))</f>
        <v/>
      </c>
      <c r="BU19" s="12" t="str">
        <f>IF(SUMPRODUCT(SUMIF($BZ$7:$BZ$10,(BB19:BS19),$CA$7:$CA$10))=0,"",SUMPRODUCT(SUMIF($BZ$7:$BZ$10,(BB19:BS19),$CA$7:$CA$10)))</f>
        <v/>
      </c>
      <c r="BV19" s="177" t="str">
        <f>IF(SUM(BF19,BK19,BP19,BT19)=0,"",SUM(BF19,BK19,BP19,BT19))</f>
        <v/>
      </c>
      <c r="BW19" s="56"/>
      <c r="BY19" s="6" t="s">
        <v>69</v>
      </c>
      <c r="BZ19" s="7"/>
      <c r="CA19" s="8"/>
    </row>
    <row r="20" spans="1:79">
      <c r="A20" s="178"/>
      <c r="B20" s="168"/>
      <c r="C20" s="179"/>
      <c r="D20" s="85"/>
      <c r="E20" s="168"/>
      <c r="F20" s="180"/>
      <c r="G20" s="168"/>
      <c r="H20" s="180"/>
      <c r="I20" s="168"/>
      <c r="J20" s="180"/>
      <c r="K20" s="168"/>
      <c r="L20" s="180"/>
      <c r="M20" s="168"/>
      <c r="N20" s="180"/>
      <c r="O20" s="105"/>
      <c r="P20" s="107"/>
      <c r="Q20" s="168"/>
      <c r="R20" s="168"/>
      <c r="S20" s="69"/>
      <c r="T20" s="168"/>
      <c r="U20" s="181"/>
      <c r="V20" s="168"/>
      <c r="W20" s="203"/>
      <c r="X20" s="204"/>
      <c r="Y20" s="85"/>
      <c r="Z20" s="168"/>
      <c r="AA20" s="168"/>
      <c r="AB20" s="168"/>
      <c r="AC20" s="168"/>
      <c r="AD20" s="168"/>
      <c r="AE20" s="168"/>
      <c r="AF20" s="168"/>
      <c r="AG20" s="168"/>
      <c r="AH20" s="168"/>
      <c r="AI20" s="105"/>
      <c r="AJ20" s="85"/>
      <c r="AK20" s="168"/>
      <c r="AL20" s="168"/>
      <c r="AM20" s="168"/>
      <c r="AN20" s="168"/>
      <c r="AO20" s="168"/>
      <c r="AP20" s="168"/>
      <c r="AQ20" s="168"/>
      <c r="AR20" s="168"/>
      <c r="AS20" s="168"/>
      <c r="AT20" s="105"/>
      <c r="AU20" s="85"/>
      <c r="AV20" s="168"/>
      <c r="AW20" s="168"/>
      <c r="AX20" s="103"/>
      <c r="AY20" s="69"/>
      <c r="AZ20" s="76" t="s">
        <v>25</v>
      </c>
      <c r="BA20" s="76"/>
      <c r="BB20" s="52"/>
      <c r="BC20" s="76"/>
      <c r="BD20" s="76"/>
      <c r="BE20" s="76"/>
      <c r="BF20" s="168"/>
      <c r="BG20" s="52"/>
      <c r="BH20" s="76"/>
      <c r="BI20" s="76"/>
      <c r="BJ20" s="76"/>
      <c r="BK20" s="168"/>
      <c r="BL20" s="52"/>
      <c r="BM20" s="76"/>
      <c r="BN20" s="76"/>
      <c r="BO20" s="76"/>
      <c r="BP20" s="168"/>
      <c r="BQ20" s="52"/>
      <c r="BR20" s="76"/>
      <c r="BS20" s="76"/>
      <c r="BT20" s="168"/>
      <c r="BU20" s="13" t="str">
        <f>IF(SUMPRODUCT(SUMIF($BZ$13:$BZ$17,(BB20:BS20),$CA$13:$CA$17))=0,"",SUMPRODUCT(SUMIF($BZ$13:$BZ$17,(BB20:BS20),$CA$13:$CA$17)))</f>
        <v/>
      </c>
      <c r="BV20" s="182"/>
      <c r="BW20" s="56"/>
      <c r="BY20" s="51">
        <v>0</v>
      </c>
      <c r="BZ20" s="131" t="s">
        <v>64</v>
      </c>
      <c r="CA20" s="132"/>
    </row>
    <row r="21" spans="1:79">
      <c r="A21" s="169">
        <v>8</v>
      </c>
      <c r="B21" s="170"/>
      <c r="C21" s="171"/>
      <c r="D21" s="84"/>
      <c r="E21" s="170" t="str">
        <f>BU21</f>
        <v/>
      </c>
      <c r="F21" s="172" t="str">
        <f>IF(BU21="","",BU21/$BU$5)</f>
        <v/>
      </c>
      <c r="G21" s="170" t="str">
        <f>BU22</f>
        <v/>
      </c>
      <c r="H21" s="172" t="str">
        <f>IF(BU22="","",BU22/$BU$6)</f>
        <v/>
      </c>
      <c r="I21" s="170" t="str">
        <f t="shared" ref="I21:I42" si="12">IF(AI21=0,"",AI21)</f>
        <v/>
      </c>
      <c r="J21" s="172" t="str">
        <f>IF(I21="","",I21/$AI$6)</f>
        <v/>
      </c>
      <c r="K21" s="170" t="str">
        <f>IF(AT21=0,"",AT21)</f>
        <v/>
      </c>
      <c r="L21" s="173" t="str">
        <f>IF(K21="","",K21/$AT$6)</f>
        <v/>
      </c>
      <c r="M21" s="170" t="str">
        <f>IF(AX21=0,"",AX21)</f>
        <v/>
      </c>
      <c r="N21" s="173" t="str">
        <f>IF(M21="","",M21/$AX$6)</f>
        <v/>
      </c>
      <c r="O21" s="104" t="str">
        <f>IF(SUM(E21,G21,I21,K21,M21)=0,"",SUM(E21,G21,I21,K21,M21))</f>
        <v/>
      </c>
      <c r="P21" s="106" t="str">
        <f>IF(O21="","",(PRODUCT(F21,$F$5)+PRODUCT(H21,$H$5)+PRODUCT(J21,$J$5)+PRODUCT(L21,$L$5)+PRODUCT(N21,$N$5)))</f>
        <v/>
      </c>
      <c r="Q21" s="170" t="str">
        <f>IF(AND(BV21&gt;=9,NOT(BV21="")),"F/A",(IF(P21="","",(IF(P21&gt;=0.9,"A",(IF(P21&gt;=0.8,"B",(IF(P21&gt;=0.7,"C",(IF(P21&gt;=0.6,"D","F")))))))))))</f>
        <v/>
      </c>
      <c r="R21" s="131" t="str">
        <f>IF(O21="","",RANK(O21,$O$7:$O$66))</f>
        <v/>
      </c>
      <c r="S21" s="72"/>
      <c r="T21" s="131" t="str">
        <f>IF(O21="","",(O21-$M$3)/$M$4)</f>
        <v/>
      </c>
      <c r="U21" s="174" t="str">
        <f>IF(T21="","",((T21*9.5347)+85)/100)</f>
        <v/>
      </c>
      <c r="V21" s="170" t="str">
        <f>IF(AND(BV21&gt;=9,NOT(BV21="")),"F/A",(IF(U21="","",(IF(U21&gt;=0.9,"A",(IF(U21&gt;=0.8,"B",(IF(U21&gt;=0.7,"C",(IF(U21&gt;=0.6,"D","F")))))))))))</f>
        <v/>
      </c>
      <c r="W21" s="203"/>
      <c r="X21" s="204"/>
      <c r="Y21" s="84"/>
      <c r="Z21" s="170"/>
      <c r="AA21" s="170"/>
      <c r="AB21" s="170"/>
      <c r="AC21" s="170"/>
      <c r="AD21" s="170"/>
      <c r="AE21" s="170" t="str">
        <f>IF(SUM(Z21:AD21)=0,"",SUM(Z21:AD21))</f>
        <v/>
      </c>
      <c r="AF21" s="170"/>
      <c r="AG21" s="170"/>
      <c r="AH21" s="170"/>
      <c r="AI21" s="104" t="str">
        <f>IF(SUM(AE21,AG21)=0,"",SUM(AE21,AG21))</f>
        <v/>
      </c>
      <c r="AJ21" s="84"/>
      <c r="AK21" s="170"/>
      <c r="AL21" s="170"/>
      <c r="AM21" s="170"/>
      <c r="AN21" s="170"/>
      <c r="AO21" s="170"/>
      <c r="AP21" s="170" t="str">
        <f>IF(SUM(AK21:AO21)=0,"",SUM(AK21:AO21))</f>
        <v/>
      </c>
      <c r="AQ21" s="170"/>
      <c r="AR21" s="170"/>
      <c r="AS21" s="170"/>
      <c r="AT21" s="104" t="str">
        <f>IF(SUM(AP21,AR21)=0,"",SUM(AP21,AR21))</f>
        <v/>
      </c>
      <c r="AU21" s="84"/>
      <c r="AV21" s="170"/>
      <c r="AW21" s="170"/>
      <c r="AX21" s="102" t="str">
        <f>IF(SUM(AV21:AW21)=0,"",SUM(AV21:AW21))</f>
        <v/>
      </c>
      <c r="AY21" s="68"/>
      <c r="AZ21" s="175" t="s">
        <v>24</v>
      </c>
      <c r="BA21" s="175"/>
      <c r="BB21" s="176"/>
      <c r="BC21" s="175"/>
      <c r="BD21" s="175"/>
      <c r="BE21" s="175"/>
      <c r="BF21" s="170" t="str">
        <f>IF(COUNTIF((BB21:BE21),"A")=0,"",COUNTIF((BB21:BE21),"A"))</f>
        <v/>
      </c>
      <c r="BG21" s="176"/>
      <c r="BH21" s="175"/>
      <c r="BI21" s="175"/>
      <c r="BJ21" s="175"/>
      <c r="BK21" s="170" t="str">
        <f>IF(COUNTIF((BG21:BJ21),"A")=0,"",COUNTIF((BG21:BJ21),"A"))</f>
        <v/>
      </c>
      <c r="BL21" s="176"/>
      <c r="BM21" s="175"/>
      <c r="BN21" s="175"/>
      <c r="BO21" s="175"/>
      <c r="BP21" s="170" t="str">
        <f>IF(COUNTIF((BL21:BO21),"A")=0,"",COUNTIF((BL21:BO21),"A"))</f>
        <v/>
      </c>
      <c r="BQ21" s="176"/>
      <c r="BR21" s="175"/>
      <c r="BS21" s="175"/>
      <c r="BT21" s="170" t="str">
        <f>IF(COUNTIF((BP21:BS21),"A")=0,"",COUNTIF((BP21:BS21),"A"))</f>
        <v/>
      </c>
      <c r="BU21" s="12" t="str">
        <f>IF(SUMPRODUCT(SUMIF($BZ$7:$BZ$10,(BB21:BS21),$CA$7:$CA$10))=0,"",SUMPRODUCT(SUMIF($BZ$7:$BZ$10,(BB21:BS21),$CA$7:$CA$10)))</f>
        <v/>
      </c>
      <c r="BV21" s="177" t="str">
        <f>IF(SUM(BF21,BK21,BP21,BT21)=0,"",SUM(BF21,BK21,BP21,BT21))</f>
        <v/>
      </c>
      <c r="BW21" s="56"/>
      <c r="BY21" s="51">
        <v>0.6</v>
      </c>
      <c r="BZ21" s="131" t="s">
        <v>65</v>
      </c>
      <c r="CA21" s="132"/>
    </row>
    <row r="22" spans="1:79">
      <c r="A22" s="178"/>
      <c r="B22" s="168"/>
      <c r="C22" s="179"/>
      <c r="D22" s="85"/>
      <c r="E22" s="168"/>
      <c r="F22" s="180"/>
      <c r="G22" s="168"/>
      <c r="H22" s="180"/>
      <c r="I22" s="168"/>
      <c r="J22" s="180"/>
      <c r="K22" s="168"/>
      <c r="L22" s="180"/>
      <c r="M22" s="168"/>
      <c r="N22" s="180"/>
      <c r="O22" s="105"/>
      <c r="P22" s="107"/>
      <c r="Q22" s="168"/>
      <c r="R22" s="168"/>
      <c r="S22" s="69"/>
      <c r="T22" s="168"/>
      <c r="U22" s="181"/>
      <c r="V22" s="168"/>
      <c r="W22" s="203"/>
      <c r="X22" s="204"/>
      <c r="Y22" s="85"/>
      <c r="Z22" s="168"/>
      <c r="AA22" s="168"/>
      <c r="AB22" s="168"/>
      <c r="AC22" s="168"/>
      <c r="AD22" s="168"/>
      <c r="AE22" s="168"/>
      <c r="AF22" s="168"/>
      <c r="AG22" s="168"/>
      <c r="AH22" s="168"/>
      <c r="AI22" s="105"/>
      <c r="AJ22" s="85"/>
      <c r="AK22" s="168"/>
      <c r="AL22" s="168"/>
      <c r="AM22" s="168"/>
      <c r="AN22" s="168"/>
      <c r="AO22" s="168"/>
      <c r="AP22" s="168"/>
      <c r="AQ22" s="168"/>
      <c r="AR22" s="168"/>
      <c r="AS22" s="168"/>
      <c r="AT22" s="105"/>
      <c r="AU22" s="85"/>
      <c r="AV22" s="168"/>
      <c r="AW22" s="168"/>
      <c r="AX22" s="103"/>
      <c r="AY22" s="69"/>
      <c r="AZ22" s="76" t="s">
        <v>25</v>
      </c>
      <c r="BA22" s="76"/>
      <c r="BB22" s="52"/>
      <c r="BC22" s="76"/>
      <c r="BD22" s="76"/>
      <c r="BE22" s="76"/>
      <c r="BF22" s="168"/>
      <c r="BG22" s="52"/>
      <c r="BH22" s="76"/>
      <c r="BI22" s="76"/>
      <c r="BJ22" s="76"/>
      <c r="BK22" s="168"/>
      <c r="BL22" s="52"/>
      <c r="BM22" s="76"/>
      <c r="BN22" s="76"/>
      <c r="BO22" s="76"/>
      <c r="BP22" s="168"/>
      <c r="BQ22" s="52"/>
      <c r="BR22" s="76"/>
      <c r="BS22" s="76"/>
      <c r="BT22" s="168"/>
      <c r="BU22" s="13" t="str">
        <f>IF(SUMPRODUCT(SUMIF($BZ$13:$BZ$17,(BB22:BS22),$CA$13:$CA$17))=0,"",SUMPRODUCT(SUMIF($BZ$13:$BZ$17,(BB22:BS22),$CA$13:$CA$17)))</f>
        <v/>
      </c>
      <c r="BV22" s="182"/>
      <c r="BW22" s="56"/>
      <c r="BY22" s="51">
        <v>0.7</v>
      </c>
      <c r="BZ22" s="131" t="s">
        <v>66</v>
      </c>
      <c r="CA22" s="132"/>
    </row>
    <row r="23" spans="1:79" s="2" customFormat="1">
      <c r="A23" s="97">
        <v>9</v>
      </c>
      <c r="B23" s="94"/>
      <c r="C23" s="99"/>
      <c r="D23" s="84"/>
      <c r="E23" s="94" t="str">
        <f>BU23</f>
        <v/>
      </c>
      <c r="F23" s="101" t="str">
        <f>IF(BU23="","",BU23/$BU$5)</f>
        <v/>
      </c>
      <c r="G23" s="94" t="str">
        <f>BU24</f>
        <v/>
      </c>
      <c r="H23" s="101" t="str">
        <f>IF(BU24="","",BU24/$BU$6)</f>
        <v/>
      </c>
      <c r="I23" s="170" t="str">
        <f t="shared" ref="I23:I42" si="13">IF(AI23=0,"",AI23)</f>
        <v/>
      </c>
      <c r="J23" s="101" t="str">
        <f>IF(I23="","",I23/$AI$6)</f>
        <v/>
      </c>
      <c r="K23" s="170" t="str">
        <f t="shared" ref="K23:K42" si="14">IF(AT23=0,"",AT23)</f>
        <v/>
      </c>
      <c r="L23" s="86" t="str">
        <f>IF(K23="","",K23/$AT$6)</f>
        <v/>
      </c>
      <c r="M23" s="94" t="str">
        <f>IF(AX23=0,"",AX23)</f>
        <v/>
      </c>
      <c r="N23" s="86" t="str">
        <f>IF(M23="","",M23/$AX$6)</f>
        <v/>
      </c>
      <c r="O23" s="104" t="str">
        <f>IF(SUM(E23,G23,I23,K23,M23)=0,"",SUM(E23,G23,I23,K23,M23))</f>
        <v/>
      </c>
      <c r="P23" s="106" t="str">
        <f>IF(O23="","",(PRODUCT(F23,$F$5)+PRODUCT(H23,$H$5)+PRODUCT(J23,$J$5)+PRODUCT(L23,$L$5)+PRODUCT(N23,$N$5)))</f>
        <v/>
      </c>
      <c r="Q23" s="94" t="str">
        <f>IF(AND(BV23&gt;=9,NOT(BV23="")),"F/A",(IF(P23="","",(IF(P23&gt;=0.9,"A",(IF(P23&gt;=0.8,"B",(IF(P23&gt;=0.7,"C",(IF(P23&gt;=0.6,"D","F")))))))))))</f>
        <v/>
      </c>
      <c r="R23" s="88" t="str">
        <f>IF(O23="","",RANK(O23,$O$7:$O$66))</f>
        <v/>
      </c>
      <c r="S23" s="72"/>
      <c r="T23" s="88" t="str">
        <f>IF(O23="","",(O23-$M$3)/$M$4)</f>
        <v/>
      </c>
      <c r="U23" s="155" t="str">
        <f>IF(T23="","",((T23*9.5347)+85)/100)</f>
        <v/>
      </c>
      <c r="V23" s="88" t="str">
        <f>IF(AND(BV23&gt;=9,NOT(BV23="")),"F/A",(IF(U23="","",(IF(U23&gt;=0.9,"A",(IF(U23&gt;=0.8,"B",(IF(U23&gt;=0.7,"C",(IF(U23&gt;=0.6,"D","F")))))))))))</f>
        <v/>
      </c>
      <c r="W23" s="196"/>
      <c r="X23" s="188"/>
      <c r="Y23" s="108"/>
      <c r="Z23" s="88"/>
      <c r="AA23" s="88"/>
      <c r="AB23" s="88"/>
      <c r="AC23" s="88"/>
      <c r="AD23" s="88"/>
      <c r="AE23" s="94" t="str">
        <f>IF(SUM(Z23:AD23)=0,"",SUM(Z23:AD23))</f>
        <v/>
      </c>
      <c r="AF23" s="94"/>
      <c r="AG23" s="94"/>
      <c r="AH23" s="94"/>
      <c r="AI23" s="104" t="str">
        <f>IF(SUM(AE23,AG23)=0,"",SUM(AE23,AG23))</f>
        <v/>
      </c>
      <c r="AJ23" s="84"/>
      <c r="AK23" s="94"/>
      <c r="AL23" s="94"/>
      <c r="AM23" s="94"/>
      <c r="AN23" s="94"/>
      <c r="AO23" s="94"/>
      <c r="AP23" s="94"/>
      <c r="AQ23" s="94"/>
      <c r="AR23" s="94"/>
      <c r="AS23" s="94"/>
      <c r="AT23" s="104" t="str">
        <f>IF(SUM(AP23,AR23)=0,"",SUM(AP23,AR23))</f>
        <v/>
      </c>
      <c r="AU23" s="84"/>
      <c r="AV23" s="94"/>
      <c r="AW23" s="94"/>
      <c r="AX23" s="102" t="str">
        <f>IF(SUM(AV23:AW23)=0,"",SUM(AV23:AW23))</f>
        <v/>
      </c>
      <c r="AY23" s="68"/>
      <c r="AZ23" s="63" t="s">
        <v>24</v>
      </c>
      <c r="BA23" s="63"/>
      <c r="BB23" s="10"/>
      <c r="BC23" s="63"/>
      <c r="BD23" s="63"/>
      <c r="BE23" s="63"/>
      <c r="BF23" s="94" t="str">
        <f>IF(COUNTIF((BB23:BE23),"A")=0,"",COUNTIF((BB23:BE23),"A"))</f>
        <v/>
      </c>
      <c r="BG23" s="10"/>
      <c r="BH23" s="63"/>
      <c r="BI23" s="63"/>
      <c r="BJ23" s="63"/>
      <c r="BK23" s="94" t="str">
        <f>IF(COUNTIF((BG23:BJ23),"A")=0,"",COUNTIF((BG23:BJ23),"A"))</f>
        <v/>
      </c>
      <c r="BL23" s="10"/>
      <c r="BM23" s="63"/>
      <c r="BN23" s="63"/>
      <c r="BO23" s="63"/>
      <c r="BP23" s="94" t="str">
        <f>IF(COUNTIF((BL23:BO23),"A")=0,"",COUNTIF((BL23:BO23),"A"))</f>
        <v/>
      </c>
      <c r="BQ23" s="10"/>
      <c r="BR23" s="63"/>
      <c r="BS23" s="63"/>
      <c r="BT23" s="94" t="str">
        <f>IF(COUNTIF((BP23:BS23),"A")=0,"",COUNTIF((BP23:BS23),"A"))</f>
        <v/>
      </c>
      <c r="BU23" s="12" t="str">
        <f>IF(SUMPRODUCT(SUMIF($BZ$7:$BZ$10,(BB23:BS23),$CA$7:$CA$10))=0,"",SUMPRODUCT(SUMIF($BZ$7:$BZ$10,(BB23:BS23),$CA$7:$CA$10)))</f>
        <v/>
      </c>
      <c r="BV23" s="117" t="str">
        <f>IF(SUM(BF23,BK23,BP23,BT23)=0,"",SUM(BF23,BK23,BP23,BT23))</f>
        <v/>
      </c>
      <c r="BW23" s="56"/>
      <c r="BY23" s="73">
        <v>0.8</v>
      </c>
      <c r="BZ23" s="88" t="s">
        <v>67</v>
      </c>
      <c r="CA23" s="130"/>
    </row>
    <row r="24" spans="1:79" s="2" customFormat="1">
      <c r="A24" s="98"/>
      <c r="B24" s="89"/>
      <c r="C24" s="100"/>
      <c r="D24" s="85"/>
      <c r="E24" s="89"/>
      <c r="F24" s="87"/>
      <c r="G24" s="89"/>
      <c r="H24" s="87"/>
      <c r="I24" s="168"/>
      <c r="J24" s="87"/>
      <c r="K24" s="168"/>
      <c r="L24" s="87"/>
      <c r="M24" s="89"/>
      <c r="N24" s="87"/>
      <c r="O24" s="105"/>
      <c r="P24" s="107"/>
      <c r="Q24" s="89"/>
      <c r="R24" s="89"/>
      <c r="S24" s="69"/>
      <c r="T24" s="89"/>
      <c r="U24" s="156"/>
      <c r="V24" s="89"/>
      <c r="W24" s="194"/>
      <c r="X24" s="186"/>
      <c r="Y24" s="85"/>
      <c r="Z24" s="89"/>
      <c r="AA24" s="89"/>
      <c r="AB24" s="89"/>
      <c r="AC24" s="89"/>
      <c r="AD24" s="89"/>
      <c r="AE24" s="89"/>
      <c r="AF24" s="89"/>
      <c r="AG24" s="89"/>
      <c r="AH24" s="89"/>
      <c r="AI24" s="105"/>
      <c r="AJ24" s="85"/>
      <c r="AK24" s="89"/>
      <c r="AL24" s="89"/>
      <c r="AM24" s="89"/>
      <c r="AN24" s="89"/>
      <c r="AO24" s="89"/>
      <c r="AP24" s="89"/>
      <c r="AQ24" s="89"/>
      <c r="AR24" s="89"/>
      <c r="AS24" s="89"/>
      <c r="AT24" s="105"/>
      <c r="AU24" s="85"/>
      <c r="AV24" s="89"/>
      <c r="AW24" s="89"/>
      <c r="AX24" s="103"/>
      <c r="AY24" s="69"/>
      <c r="AZ24" s="62" t="s">
        <v>25</v>
      </c>
      <c r="BA24" s="62"/>
      <c r="BB24" s="9"/>
      <c r="BC24" s="62"/>
      <c r="BD24" s="62"/>
      <c r="BE24" s="62"/>
      <c r="BF24" s="89"/>
      <c r="BG24" s="9"/>
      <c r="BH24" s="62"/>
      <c r="BI24" s="62"/>
      <c r="BJ24" s="62"/>
      <c r="BK24" s="89"/>
      <c r="BL24" s="9"/>
      <c r="BM24" s="62"/>
      <c r="BN24" s="62"/>
      <c r="BO24" s="62"/>
      <c r="BP24" s="89"/>
      <c r="BQ24" s="9"/>
      <c r="BR24" s="62"/>
      <c r="BS24" s="62"/>
      <c r="BT24" s="89"/>
      <c r="BU24" s="13" t="str">
        <f>IF(SUMPRODUCT(SUMIF($BZ$13:$BZ$17,(BB24:BS24),$CA$13:$CA$17))=0,"",SUMPRODUCT(SUMIF($BZ$13:$BZ$17,(BB24:BS24),$CA$13:$CA$17)))</f>
        <v/>
      </c>
      <c r="BV24" s="118"/>
      <c r="BW24" s="56"/>
      <c r="BY24" s="9">
        <v>0.9</v>
      </c>
      <c r="BZ24" s="89" t="s">
        <v>48</v>
      </c>
      <c r="CA24" s="129"/>
    </row>
    <row r="25" spans="1:79" s="2" customFormat="1">
      <c r="A25" s="97">
        <v>10</v>
      </c>
      <c r="B25" s="94"/>
      <c r="C25" s="99"/>
      <c r="D25" s="84"/>
      <c r="E25" s="94" t="str">
        <f>BU25</f>
        <v/>
      </c>
      <c r="F25" s="101" t="str">
        <f>IF(BU25="","",BU25/$BU$5)</f>
        <v/>
      </c>
      <c r="G25" s="94" t="str">
        <f>BU26</f>
        <v/>
      </c>
      <c r="H25" s="101" t="str">
        <f>IF(BU26="","",BU26/$BU$6)</f>
        <v/>
      </c>
      <c r="I25" s="170" t="str">
        <f t="shared" ref="I25:I42" si="15">IF(AI25=0,"",AI25)</f>
        <v/>
      </c>
      <c r="J25" s="101" t="str">
        <f>IF(I25="","",I25/$AI$6)</f>
        <v/>
      </c>
      <c r="K25" s="170" t="str">
        <f t="shared" ref="K25:K42" si="16">IF(AT25=0,"",AT25)</f>
        <v/>
      </c>
      <c r="L25" s="86" t="str">
        <f>IF(K25="","",K25/$AT$6)</f>
        <v/>
      </c>
      <c r="M25" s="94" t="str">
        <f>IF(AX25=0,"",AX25)</f>
        <v/>
      </c>
      <c r="N25" s="86" t="str">
        <f>IF(M25="","",M25/$AX$6)</f>
        <v/>
      </c>
      <c r="O25" s="104" t="str">
        <f>IF(SUM(E25,G25,I25,K25,M25)=0,"",SUM(E25,G25,I25,K25,M25))</f>
        <v/>
      </c>
      <c r="P25" s="106" t="str">
        <f>IF(O25="","",(PRODUCT(F25,$F$5)+PRODUCT(H25,$H$5)+PRODUCT(J25,$J$5)+PRODUCT(L25,$L$5)+PRODUCT(N25,$N$5)))</f>
        <v/>
      </c>
      <c r="Q25" s="94" t="str">
        <f>IF(AND(BV25&gt;=9,NOT(BV25="")),"F/A",(IF(P25="","",(IF(P25&gt;=0.9,"A",(IF(P25&gt;=0.8,"B",(IF(P25&gt;=0.7,"C",(IF(P25&gt;=0.6,"D","F")))))))))))</f>
        <v/>
      </c>
      <c r="R25" s="88" t="str">
        <f>IF(O25="","",RANK(O25,$O$7:$O$66))</f>
        <v/>
      </c>
      <c r="S25" s="72"/>
      <c r="T25" s="88" t="str">
        <f>IF(O25="","",(O25-$M$3)/$M$4)</f>
        <v/>
      </c>
      <c r="U25" s="157" t="str">
        <f>IF(T25="","",((T25*9.5347)+85)/100)</f>
        <v/>
      </c>
      <c r="V25" s="94" t="str">
        <f>IF(AND(BV25&gt;=9,NOT(BV25="")),"F/A",(IF(U25="","",(IF(U25&gt;=0.9,"A",(IF(U25&gt;=0.8,"B",(IF(U25&gt;=0.7,"C",(IF(U25&gt;=0.6,"D","F")))))))))))</f>
        <v/>
      </c>
      <c r="W25" s="195"/>
      <c r="X25" s="187"/>
      <c r="Y25" s="84"/>
      <c r="Z25" s="94"/>
      <c r="AA25" s="94"/>
      <c r="AB25" s="94"/>
      <c r="AC25" s="94"/>
      <c r="AD25" s="94"/>
      <c r="AE25" s="94" t="str">
        <f>IF(SUM(Z25:AD25)=0,"",SUM(Z25:AD25))</f>
        <v/>
      </c>
      <c r="AF25" s="94"/>
      <c r="AG25" s="94"/>
      <c r="AH25" s="94"/>
      <c r="AI25" s="104" t="str">
        <f>IF(SUM(AE25,AG25)=0,"",SUM(AE25,AG25))</f>
        <v/>
      </c>
      <c r="AJ25" s="84"/>
      <c r="AK25" s="94"/>
      <c r="AL25" s="94"/>
      <c r="AM25" s="94"/>
      <c r="AN25" s="94"/>
      <c r="AO25" s="94"/>
      <c r="AP25" s="94"/>
      <c r="AQ25" s="94"/>
      <c r="AR25" s="94"/>
      <c r="AS25" s="94"/>
      <c r="AT25" s="104" t="str">
        <f>IF(SUM(AP25,AR25)=0,"",SUM(AP25,AR25))</f>
        <v/>
      </c>
      <c r="AU25" s="84"/>
      <c r="AV25" s="94"/>
      <c r="AW25" s="94"/>
      <c r="AX25" s="102" t="str">
        <f>IF(SUM(AV25:AW25)=0,"",SUM(AV25:AW25))</f>
        <v/>
      </c>
      <c r="AY25" s="68"/>
      <c r="AZ25" s="63" t="s">
        <v>24</v>
      </c>
      <c r="BA25" s="63"/>
      <c r="BB25" s="10"/>
      <c r="BC25" s="63"/>
      <c r="BD25" s="63"/>
      <c r="BE25" s="63"/>
      <c r="BF25" s="94" t="str">
        <f>IF(COUNTIF((BB25:BE25),"A")=0,"",COUNTIF((BB25:BE25),"A"))</f>
        <v/>
      </c>
      <c r="BG25" s="10"/>
      <c r="BH25" s="63"/>
      <c r="BI25" s="63"/>
      <c r="BJ25" s="63"/>
      <c r="BK25" s="94" t="str">
        <f>IF(COUNTIF((BG25:BJ25),"A")=0,"",COUNTIF((BG25:BJ25),"A"))</f>
        <v/>
      </c>
      <c r="BL25" s="10"/>
      <c r="BM25" s="63"/>
      <c r="BN25" s="63"/>
      <c r="BO25" s="63"/>
      <c r="BP25" s="94" t="str">
        <f>IF(COUNTIF((BL25:BO25),"A")=0,"",COUNTIF((BL25:BO25),"A"))</f>
        <v/>
      </c>
      <c r="BQ25" s="10"/>
      <c r="BR25" s="63"/>
      <c r="BS25" s="63"/>
      <c r="BT25" s="94" t="str">
        <f>IF(COUNTIF((BP25:BS25),"A")=0,"",COUNTIF((BP25:BS25),"A"))</f>
        <v/>
      </c>
      <c r="BU25" s="12" t="str">
        <f>IF(SUMPRODUCT(SUMIF($BZ$7:$BZ$10,(BB25:BS25),$CA$7:$CA$10))=0,"",SUMPRODUCT(SUMIF($BZ$7:$BZ$10,(BB25:BS25),$CA$7:$CA$10)))</f>
        <v/>
      </c>
      <c r="BV25" s="117" t="str">
        <f>IF(SUM(BF25,BK25,BP25,BT25)=0,"",SUM(BF25,BK25,BP25,BT25))</f>
        <v/>
      </c>
      <c r="BW25" s="56"/>
    </row>
    <row r="26" spans="1:79" s="2" customFormat="1">
      <c r="A26" s="98"/>
      <c r="B26" s="89"/>
      <c r="C26" s="100"/>
      <c r="D26" s="85"/>
      <c r="E26" s="89"/>
      <c r="F26" s="87"/>
      <c r="G26" s="89"/>
      <c r="H26" s="87"/>
      <c r="I26" s="168"/>
      <c r="J26" s="87"/>
      <c r="K26" s="168"/>
      <c r="L26" s="87"/>
      <c r="M26" s="89"/>
      <c r="N26" s="87"/>
      <c r="O26" s="105"/>
      <c r="P26" s="107"/>
      <c r="Q26" s="89"/>
      <c r="R26" s="89"/>
      <c r="S26" s="69"/>
      <c r="T26" s="89"/>
      <c r="U26" s="156"/>
      <c r="V26" s="89"/>
      <c r="W26" s="194"/>
      <c r="X26" s="186"/>
      <c r="Y26" s="85"/>
      <c r="Z26" s="89"/>
      <c r="AA26" s="89"/>
      <c r="AB26" s="89"/>
      <c r="AC26" s="89"/>
      <c r="AD26" s="89"/>
      <c r="AE26" s="89"/>
      <c r="AF26" s="89"/>
      <c r="AG26" s="89"/>
      <c r="AH26" s="89"/>
      <c r="AI26" s="105"/>
      <c r="AJ26" s="85"/>
      <c r="AK26" s="89"/>
      <c r="AL26" s="89"/>
      <c r="AM26" s="89"/>
      <c r="AN26" s="89"/>
      <c r="AO26" s="89"/>
      <c r="AP26" s="89"/>
      <c r="AQ26" s="89"/>
      <c r="AR26" s="89"/>
      <c r="AS26" s="89"/>
      <c r="AT26" s="105"/>
      <c r="AU26" s="85"/>
      <c r="AV26" s="89"/>
      <c r="AW26" s="89"/>
      <c r="AX26" s="103"/>
      <c r="AY26" s="69"/>
      <c r="AZ26" s="62" t="s">
        <v>25</v>
      </c>
      <c r="BA26" s="62"/>
      <c r="BB26" s="9"/>
      <c r="BC26" s="62"/>
      <c r="BD26" s="62"/>
      <c r="BE26" s="62"/>
      <c r="BF26" s="89"/>
      <c r="BG26" s="9"/>
      <c r="BH26" s="62"/>
      <c r="BI26" s="62"/>
      <c r="BJ26" s="62"/>
      <c r="BK26" s="89"/>
      <c r="BL26" s="9"/>
      <c r="BM26" s="62"/>
      <c r="BN26" s="62"/>
      <c r="BO26" s="62"/>
      <c r="BP26" s="89"/>
      <c r="BQ26" s="9"/>
      <c r="BR26" s="62"/>
      <c r="BS26" s="62"/>
      <c r="BT26" s="89"/>
      <c r="BU26" s="13" t="str">
        <f>IF(SUMPRODUCT(SUMIF($BZ$13:$BZ$17,(BB26:BS26),$CA$13:$CA$17))=0,"",SUMPRODUCT(SUMIF($BZ$13:$BZ$17,(BB26:BS26),$CA$13:$CA$17)))</f>
        <v/>
      </c>
      <c r="BV26" s="118"/>
      <c r="BW26" s="56"/>
    </row>
    <row r="27" spans="1:79" s="2" customFormat="1">
      <c r="A27" s="97">
        <v>11</v>
      </c>
      <c r="B27" s="94"/>
      <c r="C27" s="99"/>
      <c r="D27" s="84"/>
      <c r="E27" s="94" t="str">
        <f>BU27</f>
        <v/>
      </c>
      <c r="F27" s="101" t="str">
        <f>IF(BU27="","",BU27/$BU$5)</f>
        <v/>
      </c>
      <c r="G27" s="94" t="str">
        <f>BU28</f>
        <v/>
      </c>
      <c r="H27" s="101" t="str">
        <f>IF(BU28="","",BU28/$BU$6)</f>
        <v/>
      </c>
      <c r="I27" s="170" t="str">
        <f t="shared" ref="I27:I42" si="17">IF(AI27=0,"",AI27)</f>
        <v/>
      </c>
      <c r="J27" s="101" t="str">
        <f>IF(I27="","",I27/$AI$6)</f>
        <v/>
      </c>
      <c r="K27" s="170" t="str">
        <f t="shared" ref="K27:K42" si="18">IF(AT27=0,"",AT27)</f>
        <v/>
      </c>
      <c r="L27" s="86" t="str">
        <f>IF(K27="","",K27/$AT$6)</f>
        <v/>
      </c>
      <c r="M27" s="94" t="str">
        <f>IF(AX27=0,"",AX27)</f>
        <v/>
      </c>
      <c r="N27" s="86" t="str">
        <f>IF(M27="","",M27/$AX$6)</f>
        <v/>
      </c>
      <c r="O27" s="104" t="str">
        <f>IF(SUM(E27,G27,I27,K27,M27)=0,"",SUM(E27,G27,I27,K27,M27))</f>
        <v/>
      </c>
      <c r="P27" s="106" t="str">
        <f>IF(O27="","",(PRODUCT(F27,$F$5)+PRODUCT(H27,$H$5)+PRODUCT(J27,$J$5)+PRODUCT(L27,$L$5)+PRODUCT(N27,$N$5)))</f>
        <v/>
      </c>
      <c r="Q27" s="94" t="str">
        <f>IF(AND(BV27&gt;=9,NOT(BV27="")),"F/A",(IF(P27="","",(IF(P27&gt;=0.9,"A",(IF(P27&gt;=0.8,"B",(IF(P27&gt;=0.7,"C",(IF(P27&gt;=0.6,"D","F")))))))))))</f>
        <v/>
      </c>
      <c r="R27" s="88" t="str">
        <f>IF(O27="","",RANK(O27,$O$7:$O$66))</f>
        <v/>
      </c>
      <c r="S27" s="72"/>
      <c r="T27" s="88" t="str">
        <f>IF(O27="","",(O27-$M$3)/$M$4)</f>
        <v/>
      </c>
      <c r="U27" s="157" t="str">
        <f>IF(T27="","",((T27*9.5347)+85)/100)</f>
        <v/>
      </c>
      <c r="V27" s="94" t="str">
        <f>IF(AND(BV27&gt;=9,NOT(BV27="")),"F/A",(IF(U27="","",(IF(U27&gt;=0.9,"A",(IF(U27&gt;=0.8,"B",(IF(U27&gt;=0.7,"C",(IF(U27&gt;=0.6,"D","F")))))))))))</f>
        <v/>
      </c>
      <c r="W27" s="195"/>
      <c r="X27" s="187"/>
      <c r="Y27" s="84"/>
      <c r="Z27" s="94"/>
      <c r="AA27" s="94"/>
      <c r="AB27" s="94"/>
      <c r="AC27" s="94"/>
      <c r="AD27" s="94"/>
      <c r="AE27" s="94" t="str">
        <f>IF(SUM(Z27:AD27)=0,"",SUM(Z27:AD27))</f>
        <v/>
      </c>
      <c r="AF27" s="94"/>
      <c r="AG27" s="94"/>
      <c r="AH27" s="94"/>
      <c r="AI27" s="104" t="str">
        <f>IF(SUM(AE27,AG27)=0,"",SUM(AE27,AG27))</f>
        <v/>
      </c>
      <c r="AJ27" s="84"/>
      <c r="AK27" s="94"/>
      <c r="AL27" s="94"/>
      <c r="AM27" s="94"/>
      <c r="AN27" s="94"/>
      <c r="AO27" s="94"/>
      <c r="AP27" s="94"/>
      <c r="AQ27" s="94"/>
      <c r="AR27" s="94"/>
      <c r="AS27" s="94"/>
      <c r="AT27" s="104" t="str">
        <f>IF(SUM(AP27,AR27)=0,"",SUM(AP27,AR27))</f>
        <v/>
      </c>
      <c r="AU27" s="84"/>
      <c r="AV27" s="94"/>
      <c r="AW27" s="94"/>
      <c r="AX27" s="102" t="str">
        <f>IF(SUM(AV27:AW27)=0,"",SUM(AV27:AW27))</f>
        <v/>
      </c>
      <c r="AY27" s="68"/>
      <c r="AZ27" s="63" t="s">
        <v>24</v>
      </c>
      <c r="BA27" s="63"/>
      <c r="BB27" s="10"/>
      <c r="BC27" s="63"/>
      <c r="BD27" s="63"/>
      <c r="BE27" s="63"/>
      <c r="BF27" s="94" t="str">
        <f>IF(COUNTIF((BB27:BE27),"A")=0,"",COUNTIF((BB27:BE27),"A"))</f>
        <v/>
      </c>
      <c r="BG27" s="10"/>
      <c r="BH27" s="63"/>
      <c r="BI27" s="63"/>
      <c r="BJ27" s="63"/>
      <c r="BK27" s="94" t="str">
        <f>IF(COUNTIF((BG27:BJ27),"A")=0,"",COUNTIF((BG27:BJ27),"A"))</f>
        <v/>
      </c>
      <c r="BL27" s="10"/>
      <c r="BM27" s="63"/>
      <c r="BN27" s="63"/>
      <c r="BO27" s="63"/>
      <c r="BP27" s="94" t="str">
        <f>IF(COUNTIF((BL27:BO27),"A")=0,"",COUNTIF((BL27:BO27),"A"))</f>
        <v/>
      </c>
      <c r="BQ27" s="10"/>
      <c r="BR27" s="63"/>
      <c r="BS27" s="63"/>
      <c r="BT27" s="94" t="str">
        <f>IF(COUNTIF((BP27:BS27),"A")=0,"",COUNTIF((BP27:BS27),"A"))</f>
        <v/>
      </c>
      <c r="BU27" s="12" t="str">
        <f>IF(SUMPRODUCT(SUMIF($BZ$7:$BZ$10,(BB27:BS27),$CA$7:$CA$10))=0,"",SUMPRODUCT(SUMIF($BZ$7:$BZ$10,(BB27:BS27),$CA$7:$CA$10)))</f>
        <v/>
      </c>
      <c r="BV27" s="117" t="str">
        <f>IF(SUM(BF27,BK27,BP27,BT27)=0,"",SUM(BF27,BK27,BP27,BT27))</f>
        <v/>
      </c>
      <c r="BW27" s="56"/>
    </row>
    <row r="28" spans="1:79" s="2" customFormat="1">
      <c r="A28" s="98"/>
      <c r="B28" s="89"/>
      <c r="C28" s="100"/>
      <c r="D28" s="85"/>
      <c r="E28" s="89"/>
      <c r="F28" s="87"/>
      <c r="G28" s="89"/>
      <c r="H28" s="87"/>
      <c r="I28" s="168"/>
      <c r="J28" s="87"/>
      <c r="K28" s="168"/>
      <c r="L28" s="87"/>
      <c r="M28" s="89"/>
      <c r="N28" s="87"/>
      <c r="O28" s="105"/>
      <c r="P28" s="107"/>
      <c r="Q28" s="89"/>
      <c r="R28" s="89"/>
      <c r="S28" s="69"/>
      <c r="T28" s="89"/>
      <c r="U28" s="156"/>
      <c r="V28" s="89"/>
      <c r="W28" s="194"/>
      <c r="X28" s="186"/>
      <c r="Y28" s="85"/>
      <c r="Z28" s="89"/>
      <c r="AA28" s="89"/>
      <c r="AB28" s="89"/>
      <c r="AC28" s="89"/>
      <c r="AD28" s="89"/>
      <c r="AE28" s="89"/>
      <c r="AF28" s="89"/>
      <c r="AG28" s="89"/>
      <c r="AH28" s="89"/>
      <c r="AI28" s="105"/>
      <c r="AJ28" s="85"/>
      <c r="AK28" s="89"/>
      <c r="AL28" s="89"/>
      <c r="AM28" s="89"/>
      <c r="AN28" s="89"/>
      <c r="AO28" s="89"/>
      <c r="AP28" s="89"/>
      <c r="AQ28" s="89"/>
      <c r="AR28" s="89"/>
      <c r="AS28" s="89"/>
      <c r="AT28" s="105"/>
      <c r="AU28" s="85"/>
      <c r="AV28" s="89"/>
      <c r="AW28" s="89"/>
      <c r="AX28" s="103"/>
      <c r="AY28" s="69"/>
      <c r="AZ28" s="62" t="s">
        <v>25</v>
      </c>
      <c r="BA28" s="62"/>
      <c r="BB28" s="9"/>
      <c r="BC28" s="62"/>
      <c r="BD28" s="62"/>
      <c r="BE28" s="62"/>
      <c r="BF28" s="89"/>
      <c r="BG28" s="9"/>
      <c r="BH28" s="62"/>
      <c r="BI28" s="62"/>
      <c r="BJ28" s="62"/>
      <c r="BK28" s="89"/>
      <c r="BL28" s="9"/>
      <c r="BM28" s="62"/>
      <c r="BN28" s="62"/>
      <c r="BO28" s="62"/>
      <c r="BP28" s="89"/>
      <c r="BQ28" s="9"/>
      <c r="BR28" s="62"/>
      <c r="BS28" s="62"/>
      <c r="BT28" s="89"/>
      <c r="BU28" s="13" t="str">
        <f>IF(SUMPRODUCT(SUMIF($BZ$13:$BZ$17,(BB28:BS28),$CA$13:$CA$17))=0,"",SUMPRODUCT(SUMIF($BZ$13:$BZ$17,(BB28:BS28),$CA$13:$CA$17)))</f>
        <v/>
      </c>
      <c r="BV28" s="118"/>
      <c r="BW28" s="56"/>
    </row>
    <row r="29" spans="1:79" s="2" customFormat="1">
      <c r="A29" s="97">
        <v>12</v>
      </c>
      <c r="B29" s="94"/>
      <c r="C29" s="99"/>
      <c r="D29" s="84"/>
      <c r="E29" s="94" t="str">
        <f>BU29</f>
        <v/>
      </c>
      <c r="F29" s="101" t="str">
        <f>IF(BU29="","",BU29/$BU$5)</f>
        <v/>
      </c>
      <c r="G29" s="94" t="str">
        <f>BU30</f>
        <v/>
      </c>
      <c r="H29" s="101" t="str">
        <f>IF(BU30="","",BU30/$BU$6)</f>
        <v/>
      </c>
      <c r="I29" s="170" t="str">
        <f t="shared" ref="I29:I42" si="19">IF(AI29=0,"",AI29)</f>
        <v/>
      </c>
      <c r="J29" s="101" t="str">
        <f>IF(I29="","",I29/$AI$6)</f>
        <v/>
      </c>
      <c r="K29" s="170" t="str">
        <f t="shared" ref="K29:K42" si="20">IF(AT29=0,"",AT29)</f>
        <v/>
      </c>
      <c r="L29" s="86" t="str">
        <f>IF(K29="","",K29/$AT$6)</f>
        <v/>
      </c>
      <c r="M29" s="94" t="str">
        <f>IF(AX29=0,"",AX29)</f>
        <v/>
      </c>
      <c r="N29" s="86" t="str">
        <f>IF(M29="","",M29/$AX$6)</f>
        <v/>
      </c>
      <c r="O29" s="104" t="str">
        <f>IF(SUM(E29,G29,I29,K29,M29)=0,"",SUM(E29,G29,I29,K29,M29))</f>
        <v/>
      </c>
      <c r="P29" s="106" t="str">
        <f>IF(O29="","",(PRODUCT(F29,$F$5)+PRODUCT(H29,$H$5)+PRODUCT(J29,$J$5)+PRODUCT(L29,$L$5)+PRODUCT(N29,$N$5)))</f>
        <v/>
      </c>
      <c r="Q29" s="94" t="str">
        <f>IF(AND(BV29&gt;=9,NOT(BV29="")),"F/A",(IF(P29="","",(IF(P29&gt;=0.9,"A",(IF(P29&gt;=0.8,"B",(IF(P29&gt;=0.7,"C",(IF(P29&gt;=0.6,"D","F")))))))))))</f>
        <v/>
      </c>
      <c r="R29" s="88" t="str">
        <f>IF(O29="","",RANK(O29,$O$7:$O$66))</f>
        <v/>
      </c>
      <c r="S29" s="72"/>
      <c r="T29" s="88" t="str">
        <f>IF(O29="","",(O29-$M$3)/$M$4)</f>
        <v/>
      </c>
      <c r="U29" s="157" t="str">
        <f>IF(T29="","",((T29*9.5347)+85)/100)</f>
        <v/>
      </c>
      <c r="V29" s="94" t="str">
        <f>IF(AND(BV29&gt;=9,NOT(BV29="")),"F/A",(IF(U29="","",(IF(U29&gt;=0.9,"A",(IF(U29&gt;=0.8,"B",(IF(U29&gt;=0.7,"C",(IF(U29&gt;=0.6,"D","F")))))))))))</f>
        <v/>
      </c>
      <c r="W29" s="195"/>
      <c r="X29" s="187"/>
      <c r="Y29" s="84"/>
      <c r="Z29" s="94"/>
      <c r="AA29" s="94"/>
      <c r="AB29" s="94"/>
      <c r="AC29" s="94"/>
      <c r="AD29" s="94"/>
      <c r="AE29" s="94" t="str">
        <f>IF(SUM(Z29:AD29)=0,"",SUM(Z29:AD29))</f>
        <v/>
      </c>
      <c r="AF29" s="94"/>
      <c r="AG29" s="94"/>
      <c r="AH29" s="94"/>
      <c r="AI29" s="104" t="str">
        <f>IF(SUM(AE29,AG29)=0,"",SUM(AE29,AG29))</f>
        <v/>
      </c>
      <c r="AJ29" s="84"/>
      <c r="AK29" s="94"/>
      <c r="AL29" s="94"/>
      <c r="AM29" s="94"/>
      <c r="AN29" s="94"/>
      <c r="AO29" s="94"/>
      <c r="AP29" s="94"/>
      <c r="AQ29" s="94"/>
      <c r="AR29" s="94"/>
      <c r="AS29" s="94"/>
      <c r="AT29" s="104" t="str">
        <f>IF(SUM(AP29,AR29)=0,"",SUM(AP29,AR29))</f>
        <v/>
      </c>
      <c r="AU29" s="84"/>
      <c r="AV29" s="94"/>
      <c r="AW29" s="94"/>
      <c r="AX29" s="102" t="str">
        <f>IF(SUM(AV29:AW29)=0,"",SUM(AV29:AW29))</f>
        <v/>
      </c>
      <c r="AY29" s="68"/>
      <c r="AZ29" s="63" t="s">
        <v>24</v>
      </c>
      <c r="BA29" s="63"/>
      <c r="BB29" s="10"/>
      <c r="BC29" s="63"/>
      <c r="BD29" s="63"/>
      <c r="BE29" s="63"/>
      <c r="BF29" s="94" t="str">
        <f>IF(COUNTIF((BB29:BE29),"A")=0,"",COUNTIF((BB29:BE29),"A"))</f>
        <v/>
      </c>
      <c r="BG29" s="10"/>
      <c r="BH29" s="63"/>
      <c r="BI29" s="63"/>
      <c r="BJ29" s="63"/>
      <c r="BK29" s="94" t="str">
        <f>IF(COUNTIF((BG29:BJ29),"A")=0,"",COUNTIF((BG29:BJ29),"A"))</f>
        <v/>
      </c>
      <c r="BL29" s="10"/>
      <c r="BM29" s="63"/>
      <c r="BN29" s="63"/>
      <c r="BO29" s="63"/>
      <c r="BP29" s="94" t="str">
        <f>IF(COUNTIF((BL29:BO29),"A")=0,"",COUNTIF((BL29:BO29),"A"))</f>
        <v/>
      </c>
      <c r="BQ29" s="10"/>
      <c r="BR29" s="63"/>
      <c r="BS29" s="63"/>
      <c r="BT29" s="94" t="str">
        <f>IF(COUNTIF((BP29:BS29),"A")=0,"",COUNTIF((BP29:BS29),"A"))</f>
        <v/>
      </c>
      <c r="BU29" s="12" t="str">
        <f>IF(SUMPRODUCT(SUMIF($BZ$7:$BZ$10,(BB29:BS29),$CA$7:$CA$10))=0,"",SUMPRODUCT(SUMIF($BZ$7:$BZ$10,(BB29:BS29),$CA$7:$CA$10)))</f>
        <v/>
      </c>
      <c r="BV29" s="117" t="str">
        <f>IF(SUM(BF29,BK29,BP29,BT29)=0,"",SUM(BF29,BK29,BP29,BT29))</f>
        <v/>
      </c>
      <c r="BW29" s="56"/>
    </row>
    <row r="30" spans="1:79" s="2" customFormat="1">
      <c r="A30" s="98"/>
      <c r="B30" s="89"/>
      <c r="C30" s="100"/>
      <c r="D30" s="85"/>
      <c r="E30" s="89"/>
      <c r="F30" s="87"/>
      <c r="G30" s="89"/>
      <c r="H30" s="87"/>
      <c r="I30" s="168"/>
      <c r="J30" s="87"/>
      <c r="K30" s="168"/>
      <c r="L30" s="87"/>
      <c r="M30" s="89"/>
      <c r="N30" s="87"/>
      <c r="O30" s="105"/>
      <c r="P30" s="107"/>
      <c r="Q30" s="89"/>
      <c r="R30" s="89"/>
      <c r="S30" s="69"/>
      <c r="T30" s="89"/>
      <c r="U30" s="156"/>
      <c r="V30" s="89"/>
      <c r="W30" s="194"/>
      <c r="X30" s="186"/>
      <c r="Y30" s="85"/>
      <c r="Z30" s="89"/>
      <c r="AA30" s="89"/>
      <c r="AB30" s="89"/>
      <c r="AC30" s="89"/>
      <c r="AD30" s="89"/>
      <c r="AE30" s="89"/>
      <c r="AF30" s="89"/>
      <c r="AG30" s="89"/>
      <c r="AH30" s="89"/>
      <c r="AI30" s="105"/>
      <c r="AJ30" s="85"/>
      <c r="AK30" s="89"/>
      <c r="AL30" s="89"/>
      <c r="AM30" s="89"/>
      <c r="AN30" s="89"/>
      <c r="AO30" s="89"/>
      <c r="AP30" s="89"/>
      <c r="AQ30" s="89"/>
      <c r="AR30" s="89"/>
      <c r="AS30" s="89"/>
      <c r="AT30" s="105"/>
      <c r="AU30" s="85"/>
      <c r="AV30" s="89"/>
      <c r="AW30" s="89"/>
      <c r="AX30" s="103"/>
      <c r="AY30" s="69"/>
      <c r="AZ30" s="62" t="s">
        <v>25</v>
      </c>
      <c r="BA30" s="62"/>
      <c r="BB30" s="9"/>
      <c r="BC30" s="62"/>
      <c r="BD30" s="62"/>
      <c r="BE30" s="62"/>
      <c r="BF30" s="89"/>
      <c r="BG30" s="9"/>
      <c r="BH30" s="62"/>
      <c r="BI30" s="62"/>
      <c r="BJ30" s="62"/>
      <c r="BK30" s="89"/>
      <c r="BL30" s="9"/>
      <c r="BM30" s="62"/>
      <c r="BN30" s="62"/>
      <c r="BO30" s="62"/>
      <c r="BP30" s="89"/>
      <c r="BQ30" s="9"/>
      <c r="BR30" s="62"/>
      <c r="BS30" s="62"/>
      <c r="BT30" s="89"/>
      <c r="BU30" s="13" t="str">
        <f>IF(SUMPRODUCT(SUMIF($BZ$13:$BZ$17,(BB30:BS30),$CA$13:$CA$17))=0,"",SUMPRODUCT(SUMIF($BZ$13:$BZ$17,(BB30:BS30),$CA$13:$CA$17)))</f>
        <v/>
      </c>
      <c r="BV30" s="118"/>
      <c r="BW30" s="56"/>
    </row>
    <row r="31" spans="1:79" s="2" customFormat="1">
      <c r="A31" s="97">
        <v>13</v>
      </c>
      <c r="B31" s="94"/>
      <c r="C31" s="99"/>
      <c r="D31" s="84"/>
      <c r="E31" s="94" t="str">
        <f>BU31</f>
        <v/>
      </c>
      <c r="F31" s="101" t="str">
        <f>IF(BU31="","",BU31/$BU$5)</f>
        <v/>
      </c>
      <c r="G31" s="94" t="str">
        <f>BU32</f>
        <v/>
      </c>
      <c r="H31" s="101" t="str">
        <f>IF(BU32="","",BU32/$BU$6)</f>
        <v/>
      </c>
      <c r="I31" s="170" t="str">
        <f t="shared" ref="I31:I42" si="21">IF(AI31=0,"",AI31)</f>
        <v/>
      </c>
      <c r="J31" s="101" t="str">
        <f>IF(I31="","",I31/$AI$6)</f>
        <v/>
      </c>
      <c r="K31" s="170" t="str">
        <f t="shared" ref="K31:K42" si="22">IF(AT31=0,"",AT31)</f>
        <v/>
      </c>
      <c r="L31" s="86" t="str">
        <f>IF(K31="","",K31/$AT$6)</f>
        <v/>
      </c>
      <c r="M31" s="94" t="str">
        <f>IF(AX31=0,"",AX31)</f>
        <v/>
      </c>
      <c r="N31" s="86" t="str">
        <f>IF(M31="","",M31/$AX$6)</f>
        <v/>
      </c>
      <c r="O31" s="104" t="str">
        <f>IF(SUM(E31,G31,I31,K31,M31)=0,"",SUM(E31,G31,I31,K31,M31))</f>
        <v/>
      </c>
      <c r="P31" s="106" t="str">
        <f>IF(O31="","",(PRODUCT(F31,$F$5)+PRODUCT(H31,$H$5)+PRODUCT(J31,$J$5)+PRODUCT(L31,$L$5)+PRODUCT(N31,$N$5)))</f>
        <v/>
      </c>
      <c r="Q31" s="94" t="str">
        <f>IF(AND(BV31&gt;=9,NOT(BV31="")),"F/A",(IF(P31="","",(IF(P31&gt;=0.9,"A",(IF(P31&gt;=0.8,"B",(IF(P31&gt;=0.7,"C",(IF(P31&gt;=0.6,"D","F")))))))))))</f>
        <v/>
      </c>
      <c r="R31" s="88" t="str">
        <f>IF(O31="","",RANK(O31,$O$7:$O$66))</f>
        <v/>
      </c>
      <c r="S31" s="72"/>
      <c r="T31" s="88" t="str">
        <f>IF(O31="","",(O31-$M$3)/$M$4)</f>
        <v/>
      </c>
      <c r="U31" s="157" t="str">
        <f>IF(T31="","",((T31*9.5347)+85)/100)</f>
        <v/>
      </c>
      <c r="V31" s="94" t="str">
        <f>IF(AND(BV31&gt;=9,NOT(BV31="")),"F/A",(IF(U31="","",(IF(U31&gt;=0.9,"A",(IF(U31&gt;=0.8,"B",(IF(U31&gt;=0.7,"C",(IF(U31&gt;=0.6,"D","F")))))))))))</f>
        <v/>
      </c>
      <c r="W31" s="195"/>
      <c r="X31" s="187"/>
      <c r="Y31" s="84"/>
      <c r="Z31" s="94"/>
      <c r="AA31" s="94"/>
      <c r="AB31" s="94"/>
      <c r="AC31" s="94"/>
      <c r="AD31" s="94"/>
      <c r="AE31" s="94" t="str">
        <f>IF(SUM(Z31:AD31)=0,"",SUM(Z31:AD31))</f>
        <v/>
      </c>
      <c r="AF31" s="94"/>
      <c r="AG31" s="94"/>
      <c r="AH31" s="94"/>
      <c r="AI31" s="104" t="str">
        <f>IF(SUM(AE31,AG31)=0,"",SUM(AE31,AG31))</f>
        <v/>
      </c>
      <c r="AJ31" s="84"/>
      <c r="AK31" s="94"/>
      <c r="AL31" s="94"/>
      <c r="AM31" s="94"/>
      <c r="AN31" s="94"/>
      <c r="AO31" s="94"/>
      <c r="AP31" s="94"/>
      <c r="AQ31" s="94"/>
      <c r="AR31" s="94"/>
      <c r="AS31" s="94"/>
      <c r="AT31" s="104" t="str">
        <f>IF(SUM(AP31,AR31)=0,"",SUM(AP31,AR31))</f>
        <v/>
      </c>
      <c r="AU31" s="84"/>
      <c r="AV31" s="94"/>
      <c r="AW31" s="94"/>
      <c r="AX31" s="102" t="str">
        <f>IF(SUM(AV31:AW31)=0,"",SUM(AV31:AW31))</f>
        <v/>
      </c>
      <c r="AY31" s="68"/>
      <c r="AZ31" s="63" t="s">
        <v>24</v>
      </c>
      <c r="BA31" s="63"/>
      <c r="BB31" s="10"/>
      <c r="BC31" s="63"/>
      <c r="BD31" s="63"/>
      <c r="BE31" s="63"/>
      <c r="BF31" s="94" t="str">
        <f>IF(COUNTIF((BB31:BE31),"A")=0,"",COUNTIF((BB31:BE31),"A"))</f>
        <v/>
      </c>
      <c r="BG31" s="10"/>
      <c r="BH31" s="63"/>
      <c r="BI31" s="63"/>
      <c r="BJ31" s="63"/>
      <c r="BK31" s="94" t="str">
        <f>IF(COUNTIF((BG31:BJ31),"A")=0,"",COUNTIF((BG31:BJ31),"A"))</f>
        <v/>
      </c>
      <c r="BL31" s="10"/>
      <c r="BM31" s="63"/>
      <c r="BN31" s="63"/>
      <c r="BO31" s="63"/>
      <c r="BP31" s="94" t="str">
        <f>IF(COUNTIF((BL31:BO31),"A")=0,"",COUNTIF((BL31:BO31),"A"))</f>
        <v/>
      </c>
      <c r="BQ31" s="10"/>
      <c r="BR31" s="63"/>
      <c r="BS31" s="63"/>
      <c r="BT31" s="94" t="str">
        <f>IF(COUNTIF((BP31:BS31),"A")=0,"",COUNTIF((BP31:BS31),"A"))</f>
        <v/>
      </c>
      <c r="BU31" s="12" t="str">
        <f>IF(SUMPRODUCT(SUMIF($BZ$7:$BZ$10,(BB31:BS31),$CA$7:$CA$10))=0,"",SUMPRODUCT(SUMIF($BZ$7:$BZ$10,(BB31:BS31),$CA$7:$CA$10)))</f>
        <v/>
      </c>
      <c r="BV31" s="117" t="str">
        <f>IF(SUM(BF31,BK31,BP31,BT31)=0,"",SUM(BF31,BK31,BP31,BT31))</f>
        <v/>
      </c>
      <c r="BW31" s="56"/>
    </row>
    <row r="32" spans="1:79" s="2" customFormat="1">
      <c r="A32" s="98"/>
      <c r="B32" s="89"/>
      <c r="C32" s="100"/>
      <c r="D32" s="85"/>
      <c r="E32" s="89"/>
      <c r="F32" s="87"/>
      <c r="G32" s="89"/>
      <c r="H32" s="87"/>
      <c r="I32" s="168"/>
      <c r="J32" s="87"/>
      <c r="K32" s="168"/>
      <c r="L32" s="87"/>
      <c r="M32" s="89"/>
      <c r="N32" s="87"/>
      <c r="O32" s="105"/>
      <c r="P32" s="107"/>
      <c r="Q32" s="89"/>
      <c r="R32" s="89"/>
      <c r="S32" s="69"/>
      <c r="T32" s="89"/>
      <c r="U32" s="156"/>
      <c r="V32" s="89"/>
      <c r="W32" s="194"/>
      <c r="X32" s="186"/>
      <c r="Y32" s="85"/>
      <c r="Z32" s="89"/>
      <c r="AA32" s="89"/>
      <c r="AB32" s="89"/>
      <c r="AC32" s="89"/>
      <c r="AD32" s="89"/>
      <c r="AE32" s="89"/>
      <c r="AF32" s="89"/>
      <c r="AG32" s="89"/>
      <c r="AH32" s="89"/>
      <c r="AI32" s="105"/>
      <c r="AJ32" s="85"/>
      <c r="AK32" s="89"/>
      <c r="AL32" s="89"/>
      <c r="AM32" s="89"/>
      <c r="AN32" s="89"/>
      <c r="AO32" s="89"/>
      <c r="AP32" s="89"/>
      <c r="AQ32" s="89"/>
      <c r="AR32" s="89"/>
      <c r="AS32" s="89"/>
      <c r="AT32" s="105"/>
      <c r="AU32" s="85"/>
      <c r="AV32" s="89"/>
      <c r="AW32" s="89"/>
      <c r="AX32" s="103"/>
      <c r="AY32" s="69"/>
      <c r="AZ32" s="62" t="s">
        <v>25</v>
      </c>
      <c r="BA32" s="62"/>
      <c r="BB32" s="9"/>
      <c r="BC32" s="62"/>
      <c r="BD32" s="62"/>
      <c r="BE32" s="62"/>
      <c r="BF32" s="89"/>
      <c r="BG32" s="9"/>
      <c r="BH32" s="62"/>
      <c r="BI32" s="62"/>
      <c r="BJ32" s="62"/>
      <c r="BK32" s="89"/>
      <c r="BL32" s="9"/>
      <c r="BM32" s="62"/>
      <c r="BN32" s="62"/>
      <c r="BO32" s="62"/>
      <c r="BP32" s="89"/>
      <c r="BQ32" s="9"/>
      <c r="BR32" s="62"/>
      <c r="BS32" s="62"/>
      <c r="BT32" s="89"/>
      <c r="BU32" s="13" t="str">
        <f>IF(SUMPRODUCT(SUMIF($BZ$13:$BZ$17,(BB32:BS32),$CA$13:$CA$17))=0,"",SUMPRODUCT(SUMIF($BZ$13:$BZ$17,(BB32:BS32),$CA$13:$CA$17)))</f>
        <v/>
      </c>
      <c r="BV32" s="118"/>
      <c r="BW32" s="56"/>
    </row>
    <row r="33" spans="1:75" s="2" customFormat="1">
      <c r="A33" s="97">
        <v>14</v>
      </c>
      <c r="B33" s="94"/>
      <c r="C33" s="99"/>
      <c r="D33" s="84"/>
      <c r="E33" s="94" t="str">
        <f>BU33</f>
        <v/>
      </c>
      <c r="F33" s="101" t="str">
        <f>IF(BU33="","",BU33/$BU$5)</f>
        <v/>
      </c>
      <c r="G33" s="94" t="str">
        <f>BU34</f>
        <v/>
      </c>
      <c r="H33" s="101" t="str">
        <f>IF(BU34="","",BU34/$BU$6)</f>
        <v/>
      </c>
      <c r="I33" s="170" t="str">
        <f t="shared" ref="I33:I42" si="23">IF(AI33=0,"",AI33)</f>
        <v/>
      </c>
      <c r="J33" s="101" t="str">
        <f>IF(I33="","",I33/$AI$6)</f>
        <v/>
      </c>
      <c r="K33" s="170" t="str">
        <f t="shared" ref="K33:K42" si="24">IF(AT33=0,"",AT33)</f>
        <v/>
      </c>
      <c r="L33" s="86" t="str">
        <f>IF(K33="","",K33/$AT$6)</f>
        <v/>
      </c>
      <c r="M33" s="94" t="str">
        <f>IF(AX33=0,"",AX33)</f>
        <v/>
      </c>
      <c r="N33" s="86" t="str">
        <f>IF(M33="","",M33/$AX$6)</f>
        <v/>
      </c>
      <c r="O33" s="104" t="str">
        <f>IF(SUM(E33,G33,I33,K33,M33)=0,"",SUM(E33,G33,I33,K33,M33))</f>
        <v/>
      </c>
      <c r="P33" s="106" t="str">
        <f>IF(O33="","",(PRODUCT(F33,$F$5)+PRODUCT(H33,$H$5)+PRODUCT(J33,$J$5)+PRODUCT(L33,$L$5)+PRODUCT(N33,$N$5)))</f>
        <v/>
      </c>
      <c r="Q33" s="94" t="str">
        <f>IF(AND(BV33&gt;=9,NOT(BV33="")),"F/A",(IF(P33="","",(IF(P33&gt;=0.9,"A",(IF(P33&gt;=0.8,"B",(IF(P33&gt;=0.7,"C",(IF(P33&gt;=0.6,"D","F")))))))))))</f>
        <v/>
      </c>
      <c r="R33" s="88" t="str">
        <f>IF(O33="","",RANK(O33,$O$7:$O$66))</f>
        <v/>
      </c>
      <c r="S33" s="72"/>
      <c r="T33" s="88" t="str">
        <f>IF(O33="","",(O33-$M$3)/$M$4)</f>
        <v/>
      </c>
      <c r="U33" s="157" t="str">
        <f>IF(T33="","",((T33*9.5347)+85)/100)</f>
        <v/>
      </c>
      <c r="V33" s="94" t="str">
        <f>IF(AND(BV33&gt;=9,NOT(BV33="")),"F/A",(IF(U33="","",(IF(U33&gt;=0.9,"A",(IF(U33&gt;=0.8,"B",(IF(U33&gt;=0.7,"C",(IF(U33&gt;=0.6,"D","F")))))))))))</f>
        <v/>
      </c>
      <c r="W33" s="195"/>
      <c r="X33" s="187"/>
      <c r="Y33" s="84"/>
      <c r="Z33" s="94"/>
      <c r="AA33" s="94"/>
      <c r="AB33" s="94"/>
      <c r="AC33" s="94"/>
      <c r="AD33" s="94"/>
      <c r="AE33" s="94" t="str">
        <f>IF(SUM(Z33:AD33)=0,"",SUM(Z33:AD33))</f>
        <v/>
      </c>
      <c r="AF33" s="94"/>
      <c r="AG33" s="94"/>
      <c r="AH33" s="94"/>
      <c r="AI33" s="104" t="str">
        <f>IF(SUM(AE33,AG33)=0,"",SUM(AE33,AG33))</f>
        <v/>
      </c>
      <c r="AJ33" s="84"/>
      <c r="AK33" s="94"/>
      <c r="AL33" s="94"/>
      <c r="AM33" s="94"/>
      <c r="AN33" s="94"/>
      <c r="AO33" s="94"/>
      <c r="AP33" s="94"/>
      <c r="AQ33" s="94"/>
      <c r="AR33" s="94"/>
      <c r="AS33" s="94"/>
      <c r="AT33" s="104" t="str">
        <f>IF(SUM(AP33,AR33)=0,"",SUM(AP33,AR33))</f>
        <v/>
      </c>
      <c r="AU33" s="84"/>
      <c r="AV33" s="94"/>
      <c r="AW33" s="94"/>
      <c r="AX33" s="102" t="str">
        <f>IF(SUM(AV33:AW33)=0,"",SUM(AV33:AW33))</f>
        <v/>
      </c>
      <c r="AY33" s="68"/>
      <c r="AZ33" s="63" t="s">
        <v>24</v>
      </c>
      <c r="BA33" s="63"/>
      <c r="BB33" s="10"/>
      <c r="BC33" s="63"/>
      <c r="BD33" s="63"/>
      <c r="BE33" s="63"/>
      <c r="BF33" s="94" t="str">
        <f>IF(COUNTIF((BB33:BE33),"A")=0,"",COUNTIF((BB33:BE33),"A"))</f>
        <v/>
      </c>
      <c r="BG33" s="10"/>
      <c r="BH33" s="63"/>
      <c r="BI33" s="63"/>
      <c r="BJ33" s="63"/>
      <c r="BK33" s="94" t="str">
        <f>IF(COUNTIF((BG33:BJ33),"A")=0,"",COUNTIF((BG33:BJ33),"A"))</f>
        <v/>
      </c>
      <c r="BL33" s="10"/>
      <c r="BM33" s="63"/>
      <c r="BN33" s="63"/>
      <c r="BO33" s="63"/>
      <c r="BP33" s="94" t="str">
        <f>IF(COUNTIF((BL33:BO33),"A")=0,"",COUNTIF((BL33:BO33),"A"))</f>
        <v/>
      </c>
      <c r="BQ33" s="10"/>
      <c r="BR33" s="63"/>
      <c r="BS33" s="63"/>
      <c r="BT33" s="94" t="str">
        <f>IF(COUNTIF((BP33:BS33),"A")=0,"",COUNTIF((BP33:BS33),"A"))</f>
        <v/>
      </c>
      <c r="BU33" s="12" t="str">
        <f>IF(SUMPRODUCT(SUMIF($BZ$7:$BZ$10,(BB33:BS33),$CA$7:$CA$10))=0,"",SUMPRODUCT(SUMIF($BZ$7:$BZ$10,(BB33:BS33),$CA$7:$CA$10)))</f>
        <v/>
      </c>
      <c r="BV33" s="117" t="str">
        <f>IF(SUM(BF33,BK33,BP33,BT33)=0,"",SUM(BF33,BK33,BP33,BT33))</f>
        <v/>
      </c>
      <c r="BW33" s="56"/>
    </row>
    <row r="34" spans="1:75" s="2" customFormat="1">
      <c r="A34" s="98"/>
      <c r="B34" s="89"/>
      <c r="C34" s="100"/>
      <c r="D34" s="85"/>
      <c r="E34" s="89"/>
      <c r="F34" s="87"/>
      <c r="G34" s="89"/>
      <c r="H34" s="87"/>
      <c r="I34" s="168"/>
      <c r="J34" s="87"/>
      <c r="K34" s="168"/>
      <c r="L34" s="87"/>
      <c r="M34" s="89"/>
      <c r="N34" s="87"/>
      <c r="O34" s="105"/>
      <c r="P34" s="107"/>
      <c r="Q34" s="89"/>
      <c r="R34" s="89"/>
      <c r="S34" s="69"/>
      <c r="T34" s="89"/>
      <c r="U34" s="156"/>
      <c r="V34" s="89"/>
      <c r="W34" s="194"/>
      <c r="X34" s="186"/>
      <c r="Y34" s="85"/>
      <c r="Z34" s="89"/>
      <c r="AA34" s="89"/>
      <c r="AB34" s="89"/>
      <c r="AC34" s="89"/>
      <c r="AD34" s="89"/>
      <c r="AE34" s="89"/>
      <c r="AF34" s="89"/>
      <c r="AG34" s="89"/>
      <c r="AH34" s="89"/>
      <c r="AI34" s="105"/>
      <c r="AJ34" s="85"/>
      <c r="AK34" s="89"/>
      <c r="AL34" s="89"/>
      <c r="AM34" s="89"/>
      <c r="AN34" s="89"/>
      <c r="AO34" s="89"/>
      <c r="AP34" s="89"/>
      <c r="AQ34" s="89"/>
      <c r="AR34" s="89"/>
      <c r="AS34" s="89"/>
      <c r="AT34" s="105"/>
      <c r="AU34" s="85"/>
      <c r="AV34" s="89"/>
      <c r="AW34" s="89"/>
      <c r="AX34" s="103"/>
      <c r="AY34" s="69"/>
      <c r="AZ34" s="62" t="s">
        <v>25</v>
      </c>
      <c r="BA34" s="62"/>
      <c r="BB34" s="9"/>
      <c r="BC34" s="62"/>
      <c r="BD34" s="62"/>
      <c r="BE34" s="62"/>
      <c r="BF34" s="89"/>
      <c r="BG34" s="9"/>
      <c r="BH34" s="62"/>
      <c r="BI34" s="62"/>
      <c r="BJ34" s="62"/>
      <c r="BK34" s="89"/>
      <c r="BL34" s="9"/>
      <c r="BM34" s="62"/>
      <c r="BN34" s="62"/>
      <c r="BO34" s="62"/>
      <c r="BP34" s="89"/>
      <c r="BQ34" s="9"/>
      <c r="BR34" s="62"/>
      <c r="BS34" s="62"/>
      <c r="BT34" s="89"/>
      <c r="BU34" s="13" t="str">
        <f>IF(SUMPRODUCT(SUMIF($BZ$13:$BZ$17,(BB34:BS34),$CA$13:$CA$17))=0,"",SUMPRODUCT(SUMIF($BZ$13:$BZ$17,(BB34:BS34),$CA$13:$CA$17)))</f>
        <v/>
      </c>
      <c r="BV34" s="118"/>
      <c r="BW34" s="56"/>
    </row>
    <row r="35" spans="1:75" s="2" customFormat="1">
      <c r="A35" s="97">
        <v>15</v>
      </c>
      <c r="B35" s="94"/>
      <c r="C35" s="99"/>
      <c r="D35" s="84"/>
      <c r="E35" s="94" t="str">
        <f>BU35</f>
        <v/>
      </c>
      <c r="F35" s="101" t="str">
        <f>IF(BU35="","",BU35/$BU$5)</f>
        <v/>
      </c>
      <c r="G35" s="94" t="str">
        <f>BU36</f>
        <v/>
      </c>
      <c r="H35" s="101" t="str">
        <f>IF(BU36="","",BU36/$BU$6)</f>
        <v/>
      </c>
      <c r="I35" s="170" t="str">
        <f t="shared" ref="I35:I42" si="25">IF(AI35=0,"",AI35)</f>
        <v/>
      </c>
      <c r="J35" s="101" t="str">
        <f>IF(I35="","",I35/$AI$6)</f>
        <v/>
      </c>
      <c r="K35" s="170" t="str">
        <f t="shared" ref="K35:K42" si="26">IF(AT35=0,"",AT35)</f>
        <v/>
      </c>
      <c r="L35" s="86" t="str">
        <f>IF(K35="","",K35/$AT$6)</f>
        <v/>
      </c>
      <c r="M35" s="94" t="str">
        <f>IF(AX35=0,"",AX35)</f>
        <v/>
      </c>
      <c r="N35" s="86" t="str">
        <f>IF(M35="","",M35/$AX$6)</f>
        <v/>
      </c>
      <c r="O35" s="104" t="str">
        <f>IF(SUM(E35,G35,I35,K35,M35)=0,"",SUM(E35,G35,I35,K35,M35))</f>
        <v/>
      </c>
      <c r="P35" s="106" t="str">
        <f>IF(O35="","",(PRODUCT(F35,$F$5)+PRODUCT(H35,$H$5)+PRODUCT(J35,$J$5)+PRODUCT(L35,$L$5)+PRODUCT(N35,$N$5)))</f>
        <v/>
      </c>
      <c r="Q35" s="94" t="str">
        <f>IF(AND(BV35&gt;=9,NOT(BV35="")),"F/A",(IF(P35="","",(IF(P35&gt;=0.9,"A",(IF(P35&gt;=0.8,"B",(IF(P35&gt;=0.7,"C",(IF(P35&gt;=0.6,"D","F")))))))))))</f>
        <v/>
      </c>
      <c r="R35" s="88" t="str">
        <f>IF(O35="","",RANK(O35,$O$7:$O$66))</f>
        <v/>
      </c>
      <c r="S35" s="72"/>
      <c r="T35" s="88" t="str">
        <f>IF(O35="","",(O35-$M$3)/$M$4)</f>
        <v/>
      </c>
      <c r="U35" s="157" t="str">
        <f>IF(T35="","",((T35*9.5347)+85)/100)</f>
        <v/>
      </c>
      <c r="V35" s="94" t="str">
        <f>IF(AND(BV35&gt;=9,NOT(BV35="")),"F/A",(IF(U35="","",(IF(U35&gt;=0.9,"A",(IF(U35&gt;=0.8,"B",(IF(U35&gt;=0.7,"C",(IF(U35&gt;=0.6,"D","F")))))))))))</f>
        <v/>
      </c>
      <c r="W35" s="195"/>
      <c r="X35" s="187"/>
      <c r="Y35" s="84"/>
      <c r="Z35" s="94"/>
      <c r="AA35" s="94"/>
      <c r="AB35" s="94"/>
      <c r="AC35" s="94"/>
      <c r="AD35" s="94"/>
      <c r="AE35" s="94" t="str">
        <f>IF(SUM(Z35:AD35)=0,"",SUM(Z35:AD35))</f>
        <v/>
      </c>
      <c r="AF35" s="94"/>
      <c r="AG35" s="94"/>
      <c r="AH35" s="94"/>
      <c r="AI35" s="104" t="str">
        <f>IF(SUM(AE35,AG35)=0,"",SUM(AE35,AG35))</f>
        <v/>
      </c>
      <c r="AJ35" s="84"/>
      <c r="AK35" s="94"/>
      <c r="AL35" s="94"/>
      <c r="AM35" s="94"/>
      <c r="AN35" s="94"/>
      <c r="AO35" s="94"/>
      <c r="AP35" s="94"/>
      <c r="AQ35" s="94"/>
      <c r="AR35" s="94"/>
      <c r="AS35" s="94"/>
      <c r="AT35" s="104" t="str">
        <f>IF(SUM(AP35,AR35)=0,"",SUM(AP35,AR35))</f>
        <v/>
      </c>
      <c r="AU35" s="84"/>
      <c r="AV35" s="94"/>
      <c r="AW35" s="94"/>
      <c r="AX35" s="102" t="str">
        <f>IF(SUM(AV35:AW35)=0,"",SUM(AV35:AW35))</f>
        <v/>
      </c>
      <c r="AY35" s="68"/>
      <c r="AZ35" s="63" t="s">
        <v>24</v>
      </c>
      <c r="BA35" s="63"/>
      <c r="BB35" s="10"/>
      <c r="BC35" s="63"/>
      <c r="BD35" s="63"/>
      <c r="BE35" s="63"/>
      <c r="BF35" s="94" t="str">
        <f>IF(COUNTIF((BB35:BE35),"A")=0,"",COUNTIF((BB35:BE35),"A"))</f>
        <v/>
      </c>
      <c r="BG35" s="10"/>
      <c r="BH35" s="63"/>
      <c r="BI35" s="63"/>
      <c r="BJ35" s="63"/>
      <c r="BK35" s="94" t="str">
        <f>IF(COUNTIF((BG35:BJ35),"A")=0,"",COUNTIF((BG35:BJ35),"A"))</f>
        <v/>
      </c>
      <c r="BL35" s="10"/>
      <c r="BM35" s="63"/>
      <c r="BN35" s="63"/>
      <c r="BO35" s="63"/>
      <c r="BP35" s="94" t="str">
        <f>IF(COUNTIF((BL35:BO35),"A")=0,"",COUNTIF((BL35:BO35),"A"))</f>
        <v/>
      </c>
      <c r="BQ35" s="10"/>
      <c r="BR35" s="63"/>
      <c r="BS35" s="63"/>
      <c r="BT35" s="94" t="str">
        <f>IF(COUNTIF((BP35:BS35),"A")=0,"",COUNTIF((BP35:BS35),"A"))</f>
        <v/>
      </c>
      <c r="BU35" s="12" t="str">
        <f>IF(SUMPRODUCT(SUMIF($BZ$7:$BZ$10,(BB35:BS35),$CA$7:$CA$10))=0,"",SUMPRODUCT(SUMIF($BZ$7:$BZ$10,(BB35:BS35),$CA$7:$CA$10)))</f>
        <v/>
      </c>
      <c r="BV35" s="117" t="str">
        <f>IF(SUM(BF35,BK35,BP35,BT35)=0,"",SUM(BF35,BK35,BP35,BT35))</f>
        <v/>
      </c>
      <c r="BW35" s="56"/>
    </row>
    <row r="36" spans="1:75" s="2" customFormat="1">
      <c r="A36" s="98"/>
      <c r="B36" s="89"/>
      <c r="C36" s="100"/>
      <c r="D36" s="85"/>
      <c r="E36" s="89"/>
      <c r="F36" s="87"/>
      <c r="G36" s="89"/>
      <c r="H36" s="87"/>
      <c r="I36" s="168"/>
      <c r="J36" s="87"/>
      <c r="K36" s="168"/>
      <c r="L36" s="87"/>
      <c r="M36" s="89"/>
      <c r="N36" s="87"/>
      <c r="O36" s="105"/>
      <c r="P36" s="107"/>
      <c r="Q36" s="89"/>
      <c r="R36" s="89"/>
      <c r="S36" s="69"/>
      <c r="T36" s="89"/>
      <c r="U36" s="156"/>
      <c r="V36" s="89"/>
      <c r="W36" s="194"/>
      <c r="X36" s="186"/>
      <c r="Y36" s="85"/>
      <c r="Z36" s="89"/>
      <c r="AA36" s="89"/>
      <c r="AB36" s="89"/>
      <c r="AC36" s="89"/>
      <c r="AD36" s="89"/>
      <c r="AE36" s="89"/>
      <c r="AF36" s="89"/>
      <c r="AG36" s="89"/>
      <c r="AH36" s="89"/>
      <c r="AI36" s="105"/>
      <c r="AJ36" s="85"/>
      <c r="AK36" s="89"/>
      <c r="AL36" s="89"/>
      <c r="AM36" s="89"/>
      <c r="AN36" s="89"/>
      <c r="AO36" s="89"/>
      <c r="AP36" s="89"/>
      <c r="AQ36" s="89"/>
      <c r="AR36" s="89"/>
      <c r="AS36" s="89"/>
      <c r="AT36" s="105"/>
      <c r="AU36" s="85"/>
      <c r="AV36" s="89"/>
      <c r="AW36" s="89"/>
      <c r="AX36" s="103"/>
      <c r="AY36" s="69"/>
      <c r="AZ36" s="62" t="s">
        <v>25</v>
      </c>
      <c r="BA36" s="62"/>
      <c r="BB36" s="9"/>
      <c r="BC36" s="62"/>
      <c r="BD36" s="62"/>
      <c r="BE36" s="62"/>
      <c r="BF36" s="89"/>
      <c r="BG36" s="9"/>
      <c r="BH36" s="62"/>
      <c r="BI36" s="62"/>
      <c r="BJ36" s="62"/>
      <c r="BK36" s="89"/>
      <c r="BL36" s="9"/>
      <c r="BM36" s="62"/>
      <c r="BN36" s="62"/>
      <c r="BO36" s="62"/>
      <c r="BP36" s="89"/>
      <c r="BQ36" s="9"/>
      <c r="BR36" s="62"/>
      <c r="BS36" s="62"/>
      <c r="BT36" s="89"/>
      <c r="BU36" s="13" t="str">
        <f>IF(SUMPRODUCT(SUMIF($BZ$13:$BZ$17,(BB36:BS36),$CA$13:$CA$17))=0,"",SUMPRODUCT(SUMIF($BZ$13:$BZ$17,(BB36:BS36),$CA$13:$CA$17)))</f>
        <v/>
      </c>
      <c r="BV36" s="118"/>
      <c r="BW36" s="56"/>
    </row>
    <row r="37" spans="1:75" s="2" customFormat="1">
      <c r="A37" s="97">
        <v>16</v>
      </c>
      <c r="B37" s="94"/>
      <c r="C37" s="99"/>
      <c r="D37" s="84"/>
      <c r="E37" s="94" t="str">
        <f>BU37</f>
        <v/>
      </c>
      <c r="F37" s="101" t="str">
        <f>IF(BU37="","",BU37/$BU$5)</f>
        <v/>
      </c>
      <c r="G37" s="94" t="str">
        <f>BU38</f>
        <v/>
      </c>
      <c r="H37" s="101" t="str">
        <f>IF(BU38="","",BU38/$BU$6)</f>
        <v/>
      </c>
      <c r="I37" s="170" t="str">
        <f t="shared" ref="I37:I42" si="27">IF(AI37=0,"",AI37)</f>
        <v/>
      </c>
      <c r="J37" s="101" t="str">
        <f>IF(I37="","",I37/$AI$6)</f>
        <v/>
      </c>
      <c r="K37" s="170" t="str">
        <f t="shared" ref="K37:K42" si="28">IF(AT37=0,"",AT37)</f>
        <v/>
      </c>
      <c r="L37" s="86" t="str">
        <f>IF(K37="","",K37/$AT$6)</f>
        <v/>
      </c>
      <c r="M37" s="94" t="str">
        <f>IF(AX37=0,"",AX37)</f>
        <v/>
      </c>
      <c r="N37" s="86" t="str">
        <f>IF(M37="","",M37/$AX$6)</f>
        <v/>
      </c>
      <c r="O37" s="104" t="str">
        <f>IF(SUM(E37,G37,I37,K37,M37)=0,"",SUM(E37,G37,I37,K37,M37))</f>
        <v/>
      </c>
      <c r="P37" s="106" t="str">
        <f>IF(O37="","",(PRODUCT(F37,$F$5)+PRODUCT(H37,$H$5)+PRODUCT(J37,$J$5)+PRODUCT(L37,$L$5)+PRODUCT(N37,$N$5)))</f>
        <v/>
      </c>
      <c r="Q37" s="94" t="str">
        <f>IF(AND(BV37&gt;=9,NOT(BV37="")),"F/A",(IF(P37="","",(IF(P37&gt;=0.9,"A",(IF(P37&gt;=0.8,"B",(IF(P37&gt;=0.7,"C",(IF(P37&gt;=0.6,"D","F")))))))))))</f>
        <v/>
      </c>
      <c r="R37" s="88" t="str">
        <f>IF(O37="","",RANK(O37,$O$7:$O$66))</f>
        <v/>
      </c>
      <c r="S37" s="72"/>
      <c r="T37" s="88" t="str">
        <f>IF(O37="","",(O37-$M$3)/$M$4)</f>
        <v/>
      </c>
      <c r="U37" s="157" t="str">
        <f>IF(T37="","",((T37*9.5347)+85)/100)</f>
        <v/>
      </c>
      <c r="V37" s="94" t="str">
        <f>IF(AND(BV37&gt;=9,NOT(BV37="")),"F/A",(IF(U37="","",(IF(U37&gt;=0.9,"A",(IF(U37&gt;=0.8,"B",(IF(U37&gt;=0.7,"C",(IF(U37&gt;=0.6,"D","F")))))))))))</f>
        <v/>
      </c>
      <c r="W37" s="195"/>
      <c r="X37" s="187"/>
      <c r="Y37" s="84"/>
      <c r="Z37" s="94"/>
      <c r="AA37" s="94"/>
      <c r="AB37" s="94"/>
      <c r="AC37" s="94"/>
      <c r="AD37" s="94"/>
      <c r="AE37" s="94" t="str">
        <f>IF(SUM(Z37:AD37)=0,"",SUM(Z37:AD37))</f>
        <v/>
      </c>
      <c r="AF37" s="94"/>
      <c r="AG37" s="94"/>
      <c r="AH37" s="94"/>
      <c r="AI37" s="104" t="str">
        <f>IF(SUM(AE37,AG37)=0,"",SUM(AE37,AG37))</f>
        <v/>
      </c>
      <c r="AJ37" s="84"/>
      <c r="AK37" s="94"/>
      <c r="AL37" s="94"/>
      <c r="AM37" s="94"/>
      <c r="AN37" s="94"/>
      <c r="AO37" s="94"/>
      <c r="AP37" s="94"/>
      <c r="AQ37" s="94"/>
      <c r="AR37" s="94"/>
      <c r="AS37" s="94"/>
      <c r="AT37" s="104" t="str">
        <f>IF(SUM(AP37,AR37)=0,"",SUM(AP37,AR37))</f>
        <v/>
      </c>
      <c r="AU37" s="84"/>
      <c r="AV37" s="94"/>
      <c r="AW37" s="94"/>
      <c r="AX37" s="102" t="str">
        <f>IF(SUM(AV37:AW37)=0,"",SUM(AV37:AW37))</f>
        <v/>
      </c>
      <c r="AY37" s="68"/>
      <c r="AZ37" s="63" t="s">
        <v>24</v>
      </c>
      <c r="BA37" s="63"/>
      <c r="BB37" s="10"/>
      <c r="BC37" s="63"/>
      <c r="BD37" s="63"/>
      <c r="BE37" s="63"/>
      <c r="BF37" s="94" t="str">
        <f>IF(COUNTIF((BB37:BE37),"A")=0,"",COUNTIF((BB37:BE37),"A"))</f>
        <v/>
      </c>
      <c r="BG37" s="10"/>
      <c r="BH37" s="63"/>
      <c r="BI37" s="63"/>
      <c r="BJ37" s="63"/>
      <c r="BK37" s="94" t="str">
        <f>IF(COUNTIF((BG37:BJ37),"A")=0,"",COUNTIF((BG37:BJ37),"A"))</f>
        <v/>
      </c>
      <c r="BL37" s="10"/>
      <c r="BM37" s="63"/>
      <c r="BN37" s="63"/>
      <c r="BO37" s="63"/>
      <c r="BP37" s="94" t="str">
        <f>IF(COUNTIF((BL37:BO37),"A")=0,"",COUNTIF((BL37:BO37),"A"))</f>
        <v/>
      </c>
      <c r="BQ37" s="10"/>
      <c r="BR37" s="63"/>
      <c r="BS37" s="63"/>
      <c r="BT37" s="94" t="str">
        <f>IF(COUNTIF((BP37:BS37),"A")=0,"",COUNTIF((BP37:BS37),"A"))</f>
        <v/>
      </c>
      <c r="BU37" s="12" t="str">
        <f>IF(SUMPRODUCT(SUMIF($BZ$7:$BZ$10,(BB37:BS37),$CA$7:$CA$10))=0,"",SUMPRODUCT(SUMIF($BZ$7:$BZ$10,(BB37:BS37),$CA$7:$CA$10)))</f>
        <v/>
      </c>
      <c r="BV37" s="117" t="str">
        <f>IF(SUM(BF37,BK37,BP37,BT37)=0,"",SUM(BF37,BK37,BP37,BT37))</f>
        <v/>
      </c>
      <c r="BW37" s="56"/>
    </row>
    <row r="38" spans="1:75" s="2" customFormat="1">
      <c r="A38" s="98"/>
      <c r="B38" s="89"/>
      <c r="C38" s="100"/>
      <c r="D38" s="85"/>
      <c r="E38" s="89"/>
      <c r="F38" s="87"/>
      <c r="G38" s="89"/>
      <c r="H38" s="87"/>
      <c r="I38" s="168"/>
      <c r="J38" s="87"/>
      <c r="K38" s="168"/>
      <c r="L38" s="87"/>
      <c r="M38" s="89"/>
      <c r="N38" s="87"/>
      <c r="O38" s="105"/>
      <c r="P38" s="107"/>
      <c r="Q38" s="89"/>
      <c r="R38" s="89"/>
      <c r="S38" s="69"/>
      <c r="T38" s="89"/>
      <c r="U38" s="156"/>
      <c r="V38" s="89"/>
      <c r="W38" s="194"/>
      <c r="X38" s="186"/>
      <c r="Y38" s="85"/>
      <c r="Z38" s="89"/>
      <c r="AA38" s="89"/>
      <c r="AB38" s="89"/>
      <c r="AC38" s="89"/>
      <c r="AD38" s="89"/>
      <c r="AE38" s="89"/>
      <c r="AF38" s="89"/>
      <c r="AG38" s="89"/>
      <c r="AH38" s="89"/>
      <c r="AI38" s="105"/>
      <c r="AJ38" s="85"/>
      <c r="AK38" s="89"/>
      <c r="AL38" s="89"/>
      <c r="AM38" s="89"/>
      <c r="AN38" s="89"/>
      <c r="AO38" s="89"/>
      <c r="AP38" s="89"/>
      <c r="AQ38" s="89"/>
      <c r="AR38" s="89"/>
      <c r="AS38" s="89"/>
      <c r="AT38" s="105"/>
      <c r="AU38" s="85"/>
      <c r="AV38" s="89"/>
      <c r="AW38" s="89"/>
      <c r="AX38" s="103"/>
      <c r="AY38" s="69"/>
      <c r="AZ38" s="62" t="s">
        <v>25</v>
      </c>
      <c r="BA38" s="62"/>
      <c r="BB38" s="9"/>
      <c r="BC38" s="62"/>
      <c r="BD38" s="62"/>
      <c r="BE38" s="62"/>
      <c r="BF38" s="89"/>
      <c r="BG38" s="9"/>
      <c r="BH38" s="62"/>
      <c r="BI38" s="62"/>
      <c r="BJ38" s="62"/>
      <c r="BK38" s="89"/>
      <c r="BL38" s="9"/>
      <c r="BM38" s="62"/>
      <c r="BN38" s="62"/>
      <c r="BO38" s="62"/>
      <c r="BP38" s="89"/>
      <c r="BQ38" s="9"/>
      <c r="BR38" s="62"/>
      <c r="BS38" s="62"/>
      <c r="BT38" s="89"/>
      <c r="BU38" s="13" t="str">
        <f>IF(SUMPRODUCT(SUMIF($BZ$13:$BZ$17,(BB38:BS38),$CA$13:$CA$17))=0,"",SUMPRODUCT(SUMIF($BZ$13:$BZ$17,(BB38:BS38),$CA$13:$CA$17)))</f>
        <v/>
      </c>
      <c r="BV38" s="118"/>
      <c r="BW38" s="56"/>
    </row>
    <row r="39" spans="1:75" s="2" customFormat="1">
      <c r="A39" s="97">
        <v>17</v>
      </c>
      <c r="B39" s="94"/>
      <c r="C39" s="99"/>
      <c r="D39" s="84"/>
      <c r="E39" s="94" t="str">
        <f>BU39</f>
        <v/>
      </c>
      <c r="F39" s="101" t="str">
        <f>IF(BU39="","",BU39/$BU$5)</f>
        <v/>
      </c>
      <c r="G39" s="94" t="str">
        <f>BU40</f>
        <v/>
      </c>
      <c r="H39" s="101" t="str">
        <f>IF(BU40="","",BU40/$BU$6)</f>
        <v/>
      </c>
      <c r="I39" s="170" t="str">
        <f t="shared" ref="I39:I42" si="29">IF(AI39=0,"",AI39)</f>
        <v/>
      </c>
      <c r="J39" s="101" t="str">
        <f>IF(I39="","",I39/$AI$6)</f>
        <v/>
      </c>
      <c r="K39" s="170" t="str">
        <f t="shared" ref="K39:K42" si="30">IF(AT39=0,"",AT39)</f>
        <v/>
      </c>
      <c r="L39" s="86" t="str">
        <f>IF(K39="","",K39/$AT$6)</f>
        <v/>
      </c>
      <c r="M39" s="94" t="str">
        <f>IF(AX39=0,"",AX39)</f>
        <v/>
      </c>
      <c r="N39" s="86" t="str">
        <f>IF(M39="","",M39/$AX$6)</f>
        <v/>
      </c>
      <c r="O39" s="104" t="str">
        <f>IF(SUM(E39,G39,I39,K39,M39)=0,"",SUM(E39,G39,I39,K39,M39))</f>
        <v/>
      </c>
      <c r="P39" s="106" t="str">
        <f>IF(O39="","",(PRODUCT(F39,$F$5)+PRODUCT(H39,$H$5)+PRODUCT(J39,$J$5)+PRODUCT(L39,$L$5)+PRODUCT(N39,$N$5)))</f>
        <v/>
      </c>
      <c r="Q39" s="94" t="str">
        <f>IF(AND(BV39&gt;=9,NOT(BV39="")),"F/A",(IF(P39="","",(IF(P39&gt;=0.9,"A",(IF(P39&gt;=0.8,"B",(IF(P39&gt;=0.7,"C",(IF(P39&gt;=0.6,"D","F")))))))))))</f>
        <v/>
      </c>
      <c r="R39" s="88" t="str">
        <f>IF(O39="","",RANK(O39,$O$7:$O$66))</f>
        <v/>
      </c>
      <c r="S39" s="72"/>
      <c r="T39" s="88" t="str">
        <f>IF(O39="","",(O39-$M$3)/$M$4)</f>
        <v/>
      </c>
      <c r="U39" s="157" t="str">
        <f>IF(T39="","",((T39*9.5347)+85)/100)</f>
        <v/>
      </c>
      <c r="V39" s="94" t="str">
        <f>IF(AND(BV39&gt;=9,NOT(BV39="")),"F/A",(IF(U39="","",(IF(U39&gt;=0.9,"A",(IF(U39&gt;=0.8,"B",(IF(U39&gt;=0.7,"C",(IF(U39&gt;=0.6,"D","F")))))))))))</f>
        <v/>
      </c>
      <c r="W39" s="195"/>
      <c r="X39" s="187"/>
      <c r="Y39" s="84"/>
      <c r="Z39" s="94"/>
      <c r="AA39" s="94"/>
      <c r="AB39" s="94"/>
      <c r="AC39" s="94"/>
      <c r="AD39" s="94"/>
      <c r="AE39" s="94" t="str">
        <f>IF(SUM(Z39:AD39)=0,"",SUM(Z39:AD39))</f>
        <v/>
      </c>
      <c r="AF39" s="94"/>
      <c r="AG39" s="94"/>
      <c r="AH39" s="94"/>
      <c r="AI39" s="104" t="str">
        <f>IF(SUM(AE39,AG39)=0,"",SUM(AE39,AG39))</f>
        <v/>
      </c>
      <c r="AJ39" s="84"/>
      <c r="AK39" s="94"/>
      <c r="AL39" s="94"/>
      <c r="AM39" s="94"/>
      <c r="AN39" s="94"/>
      <c r="AO39" s="94"/>
      <c r="AP39" s="94"/>
      <c r="AQ39" s="94"/>
      <c r="AR39" s="94"/>
      <c r="AS39" s="94"/>
      <c r="AT39" s="104" t="str">
        <f>IF(SUM(AP39,AR39)=0,"",SUM(AP39,AR39))</f>
        <v/>
      </c>
      <c r="AU39" s="84"/>
      <c r="AV39" s="94"/>
      <c r="AW39" s="94"/>
      <c r="AX39" s="102" t="str">
        <f>IF(SUM(AV39:AW39)=0,"",SUM(AV39:AW39))</f>
        <v/>
      </c>
      <c r="AY39" s="68"/>
      <c r="AZ39" s="63" t="s">
        <v>24</v>
      </c>
      <c r="BA39" s="63"/>
      <c r="BB39" s="10"/>
      <c r="BC39" s="63"/>
      <c r="BD39" s="63"/>
      <c r="BE39" s="63"/>
      <c r="BF39" s="94" t="str">
        <f>IF(COUNTIF((BB39:BE39),"A")=0,"",COUNTIF((BB39:BE39),"A"))</f>
        <v/>
      </c>
      <c r="BG39" s="10"/>
      <c r="BH39" s="63"/>
      <c r="BI39" s="63"/>
      <c r="BJ39" s="63"/>
      <c r="BK39" s="94" t="str">
        <f>IF(COUNTIF((BG39:BJ39),"A")=0,"",COUNTIF((BG39:BJ39),"A"))</f>
        <v/>
      </c>
      <c r="BL39" s="10"/>
      <c r="BM39" s="63"/>
      <c r="BN39" s="63"/>
      <c r="BO39" s="63"/>
      <c r="BP39" s="94" t="str">
        <f>IF(COUNTIF((BL39:BO39),"A")=0,"",COUNTIF((BL39:BO39),"A"))</f>
        <v/>
      </c>
      <c r="BQ39" s="10"/>
      <c r="BR39" s="63"/>
      <c r="BS39" s="63"/>
      <c r="BT39" s="94" t="str">
        <f>IF(COUNTIF((BP39:BS39),"A")=0,"",COUNTIF((BP39:BS39),"A"))</f>
        <v/>
      </c>
      <c r="BU39" s="12" t="str">
        <f>IF(SUMPRODUCT(SUMIF($BZ$7:$BZ$10,(BB39:BS39),$CA$7:$CA$10))=0,"",SUMPRODUCT(SUMIF($BZ$7:$BZ$10,(BB39:BS39),$CA$7:$CA$10)))</f>
        <v/>
      </c>
      <c r="BV39" s="117" t="str">
        <f>IF(SUM(BF39,BK39,BP39,BT39)=0,"",SUM(BF39,BK39,BP39,BT39))</f>
        <v/>
      </c>
      <c r="BW39" s="56"/>
    </row>
    <row r="40" spans="1:75" s="2" customFormat="1">
      <c r="A40" s="98"/>
      <c r="B40" s="89"/>
      <c r="C40" s="100"/>
      <c r="D40" s="85"/>
      <c r="E40" s="89"/>
      <c r="F40" s="87"/>
      <c r="G40" s="89"/>
      <c r="H40" s="87"/>
      <c r="I40" s="168"/>
      <c r="J40" s="87"/>
      <c r="K40" s="168"/>
      <c r="L40" s="87"/>
      <c r="M40" s="89"/>
      <c r="N40" s="87"/>
      <c r="O40" s="105"/>
      <c r="P40" s="107"/>
      <c r="Q40" s="89"/>
      <c r="R40" s="89"/>
      <c r="S40" s="69"/>
      <c r="T40" s="89"/>
      <c r="U40" s="156"/>
      <c r="V40" s="89"/>
      <c r="W40" s="194"/>
      <c r="X40" s="186"/>
      <c r="Y40" s="85"/>
      <c r="Z40" s="89"/>
      <c r="AA40" s="89"/>
      <c r="AB40" s="89"/>
      <c r="AC40" s="89"/>
      <c r="AD40" s="89"/>
      <c r="AE40" s="89"/>
      <c r="AF40" s="89"/>
      <c r="AG40" s="89"/>
      <c r="AH40" s="89"/>
      <c r="AI40" s="105"/>
      <c r="AJ40" s="85"/>
      <c r="AK40" s="89"/>
      <c r="AL40" s="89"/>
      <c r="AM40" s="89"/>
      <c r="AN40" s="89"/>
      <c r="AO40" s="89"/>
      <c r="AP40" s="89"/>
      <c r="AQ40" s="89"/>
      <c r="AR40" s="89"/>
      <c r="AS40" s="89"/>
      <c r="AT40" s="105"/>
      <c r="AU40" s="85"/>
      <c r="AV40" s="89"/>
      <c r="AW40" s="89"/>
      <c r="AX40" s="103"/>
      <c r="AY40" s="69"/>
      <c r="AZ40" s="62" t="s">
        <v>25</v>
      </c>
      <c r="BA40" s="62"/>
      <c r="BB40" s="9"/>
      <c r="BC40" s="62"/>
      <c r="BD40" s="62"/>
      <c r="BE40" s="62"/>
      <c r="BF40" s="89"/>
      <c r="BG40" s="9"/>
      <c r="BH40" s="62"/>
      <c r="BI40" s="62"/>
      <c r="BJ40" s="62"/>
      <c r="BK40" s="89"/>
      <c r="BL40" s="9"/>
      <c r="BM40" s="62"/>
      <c r="BN40" s="62"/>
      <c r="BO40" s="62"/>
      <c r="BP40" s="89"/>
      <c r="BQ40" s="9"/>
      <c r="BR40" s="62"/>
      <c r="BS40" s="62"/>
      <c r="BT40" s="89"/>
      <c r="BU40" s="13" t="str">
        <f>IF(SUMPRODUCT(SUMIF($BZ$13:$BZ$17,(BB40:BS40),$CA$13:$CA$17))=0,"",SUMPRODUCT(SUMIF($BZ$13:$BZ$17,(BB40:BS40),$CA$13:$CA$17)))</f>
        <v/>
      </c>
      <c r="BV40" s="118"/>
      <c r="BW40" s="56"/>
    </row>
    <row r="41" spans="1:75" s="2" customFormat="1">
      <c r="A41" s="97">
        <v>18</v>
      </c>
      <c r="B41" s="94"/>
      <c r="C41" s="99"/>
      <c r="D41" s="84"/>
      <c r="E41" s="94" t="str">
        <f>BU41</f>
        <v/>
      </c>
      <c r="F41" s="101" t="str">
        <f>IF(BU41="","",BU41/$BU$5)</f>
        <v/>
      </c>
      <c r="G41" s="94" t="str">
        <f>BU42</f>
        <v/>
      </c>
      <c r="H41" s="101" t="str">
        <f>IF(BU42="","",BU42/$BU$6)</f>
        <v/>
      </c>
      <c r="I41" s="170" t="str">
        <f t="shared" ref="I41:I42" si="31">IF(AI41=0,"",AI41)</f>
        <v/>
      </c>
      <c r="J41" s="101" t="str">
        <f>IF(I41="","",I41/$AI$6)</f>
        <v/>
      </c>
      <c r="K41" s="170" t="str">
        <f t="shared" ref="K41:K42" si="32">IF(AT41=0,"",AT41)</f>
        <v/>
      </c>
      <c r="L41" s="86" t="str">
        <f>IF(K41="","",K41/$AT$6)</f>
        <v/>
      </c>
      <c r="M41" s="94" t="str">
        <f>IF(AX41=0,"",AX41)</f>
        <v/>
      </c>
      <c r="N41" s="86" t="str">
        <f>IF(M41="","",M41/$AX$6)</f>
        <v/>
      </c>
      <c r="O41" s="104" t="str">
        <f>IF(SUM(E41,G41,I41,K41,M41)=0,"",SUM(E41,G41,I41,K41,M41))</f>
        <v/>
      </c>
      <c r="P41" s="106" t="str">
        <f>IF(O41="","",(PRODUCT(F41,$F$5)+PRODUCT(H41,$H$5)+PRODUCT(J41,$J$5)+PRODUCT(L41,$L$5)+PRODUCT(N41,$N$5)))</f>
        <v/>
      </c>
      <c r="Q41" s="94" t="str">
        <f>IF(AND(BV41&gt;=9,NOT(BV41="")),"F/A",(IF(P41="","",(IF(P41&gt;=0.9,"A",(IF(P41&gt;=0.8,"B",(IF(P41&gt;=0.7,"C",(IF(P41&gt;=0.6,"D","F")))))))))))</f>
        <v/>
      </c>
      <c r="R41" s="88" t="str">
        <f>IF(O41="","",RANK(O41,$O$7:$O$66))</f>
        <v/>
      </c>
      <c r="S41" s="72"/>
      <c r="T41" s="88" t="str">
        <f>IF(O41="","",(O41-$M$3)/$M$4)</f>
        <v/>
      </c>
      <c r="U41" s="157" t="str">
        <f>IF(T41="","",((T41*9.5347)+85)/100)</f>
        <v/>
      </c>
      <c r="V41" s="94" t="str">
        <f>IF(AND(BV41&gt;=9,NOT(BV41="")),"F/A",(IF(U41="","",(IF(U41&gt;=0.9,"A",(IF(U41&gt;=0.8,"B",(IF(U41&gt;=0.7,"C",(IF(U41&gt;=0.6,"D","F")))))))))))</f>
        <v/>
      </c>
      <c r="W41" s="195"/>
      <c r="X41" s="187"/>
      <c r="Y41" s="84"/>
      <c r="Z41" s="94"/>
      <c r="AA41" s="94"/>
      <c r="AB41" s="94"/>
      <c r="AC41" s="94"/>
      <c r="AD41" s="94"/>
      <c r="AE41" s="94" t="str">
        <f>IF(SUM(Z41:AD41)=0,"",SUM(Z41:AD41))</f>
        <v/>
      </c>
      <c r="AF41" s="94"/>
      <c r="AG41" s="94"/>
      <c r="AH41" s="94"/>
      <c r="AI41" s="104" t="str">
        <f>IF(SUM(AE41,AG41)=0,"",SUM(AE41,AG41))</f>
        <v/>
      </c>
      <c r="AJ41" s="84"/>
      <c r="AK41" s="94"/>
      <c r="AL41" s="94"/>
      <c r="AM41" s="94"/>
      <c r="AN41" s="94"/>
      <c r="AO41" s="94"/>
      <c r="AP41" s="94"/>
      <c r="AQ41" s="94"/>
      <c r="AR41" s="94"/>
      <c r="AS41" s="94"/>
      <c r="AT41" s="104" t="str">
        <f>IF(SUM(AP41,AR41)=0,"",SUM(AP41,AR41))</f>
        <v/>
      </c>
      <c r="AU41" s="84"/>
      <c r="AV41" s="94"/>
      <c r="AW41" s="94"/>
      <c r="AX41" s="102" t="str">
        <f>IF(SUM(AV41:AW41)=0,"",SUM(AV41:AW41))</f>
        <v/>
      </c>
      <c r="AY41" s="68"/>
      <c r="AZ41" s="63" t="s">
        <v>24</v>
      </c>
      <c r="BA41" s="63"/>
      <c r="BB41" s="10"/>
      <c r="BC41" s="63"/>
      <c r="BD41" s="63"/>
      <c r="BE41" s="63"/>
      <c r="BF41" s="94" t="str">
        <f>IF(COUNTIF((BB41:BE41),"A")=0,"",COUNTIF((BB41:BE41),"A"))</f>
        <v/>
      </c>
      <c r="BG41" s="10"/>
      <c r="BH41" s="63"/>
      <c r="BI41" s="63"/>
      <c r="BJ41" s="63"/>
      <c r="BK41" s="94" t="str">
        <f>IF(COUNTIF((BG41:BJ41),"A")=0,"",COUNTIF((BG41:BJ41),"A"))</f>
        <v/>
      </c>
      <c r="BL41" s="10"/>
      <c r="BM41" s="63"/>
      <c r="BN41" s="63"/>
      <c r="BO41" s="63"/>
      <c r="BP41" s="94" t="str">
        <f>IF(COUNTIF((BL41:BO41),"A")=0,"",COUNTIF((BL41:BO41),"A"))</f>
        <v/>
      </c>
      <c r="BQ41" s="10"/>
      <c r="BR41" s="63"/>
      <c r="BS41" s="63"/>
      <c r="BT41" s="94" t="str">
        <f>IF(COUNTIF((BP41:BS41),"A")=0,"",COUNTIF((BP41:BS41),"A"))</f>
        <v/>
      </c>
      <c r="BU41" s="12" t="str">
        <f>IF(SUMPRODUCT(SUMIF($BZ$7:$BZ$10,(BB41:BS41),$CA$7:$CA$10))=0,"",SUMPRODUCT(SUMIF($BZ$7:$BZ$10,(BB41:BS41),$CA$7:$CA$10)))</f>
        <v/>
      </c>
      <c r="BV41" s="117" t="str">
        <f>IF(SUM(BF41,BK41,BP41,BT41)=0,"",SUM(BF41,BK41,BP41,BT41))</f>
        <v/>
      </c>
      <c r="BW41" s="56"/>
    </row>
    <row r="42" spans="1:75" s="2" customFormat="1">
      <c r="A42" s="98"/>
      <c r="B42" s="89"/>
      <c r="C42" s="100"/>
      <c r="D42" s="85"/>
      <c r="E42" s="89"/>
      <c r="F42" s="87"/>
      <c r="G42" s="89"/>
      <c r="H42" s="87"/>
      <c r="I42" s="168"/>
      <c r="J42" s="87"/>
      <c r="K42" s="168"/>
      <c r="L42" s="87"/>
      <c r="M42" s="89"/>
      <c r="N42" s="87"/>
      <c r="O42" s="105"/>
      <c r="P42" s="107"/>
      <c r="Q42" s="89"/>
      <c r="R42" s="89"/>
      <c r="S42" s="69"/>
      <c r="T42" s="89"/>
      <c r="U42" s="156"/>
      <c r="V42" s="89"/>
      <c r="W42" s="194"/>
      <c r="X42" s="186"/>
      <c r="Y42" s="85"/>
      <c r="Z42" s="89"/>
      <c r="AA42" s="89"/>
      <c r="AB42" s="89"/>
      <c r="AC42" s="89"/>
      <c r="AD42" s="89"/>
      <c r="AE42" s="89"/>
      <c r="AF42" s="89"/>
      <c r="AG42" s="89"/>
      <c r="AH42" s="89"/>
      <c r="AI42" s="105"/>
      <c r="AJ42" s="85"/>
      <c r="AK42" s="89"/>
      <c r="AL42" s="89"/>
      <c r="AM42" s="89"/>
      <c r="AN42" s="89"/>
      <c r="AO42" s="89"/>
      <c r="AP42" s="89"/>
      <c r="AQ42" s="89"/>
      <c r="AR42" s="89"/>
      <c r="AS42" s="89"/>
      <c r="AT42" s="105"/>
      <c r="AU42" s="85"/>
      <c r="AV42" s="89"/>
      <c r="AW42" s="89"/>
      <c r="AX42" s="103"/>
      <c r="AY42" s="69"/>
      <c r="AZ42" s="62" t="s">
        <v>25</v>
      </c>
      <c r="BA42" s="62"/>
      <c r="BB42" s="9"/>
      <c r="BC42" s="62"/>
      <c r="BD42" s="62"/>
      <c r="BE42" s="62"/>
      <c r="BF42" s="89"/>
      <c r="BG42" s="9"/>
      <c r="BH42" s="62"/>
      <c r="BI42" s="62"/>
      <c r="BJ42" s="62"/>
      <c r="BK42" s="89"/>
      <c r="BL42" s="9"/>
      <c r="BM42" s="62"/>
      <c r="BN42" s="62"/>
      <c r="BO42" s="62"/>
      <c r="BP42" s="89"/>
      <c r="BQ42" s="9"/>
      <c r="BR42" s="62"/>
      <c r="BS42" s="62"/>
      <c r="BT42" s="89"/>
      <c r="BU42" s="13" t="str">
        <f>IF(SUMPRODUCT(SUMIF($BZ$13:$BZ$17,(BB42:BS42),$CA$13:$CA$17))=0,"",SUMPRODUCT(SUMIF($BZ$13:$BZ$17,(BB42:BS42),$CA$13:$CA$17)))</f>
        <v/>
      </c>
      <c r="BV42" s="118"/>
      <c r="BW42" s="56"/>
    </row>
    <row r="43" spans="1:75" s="2" customFormat="1">
      <c r="A43" s="97">
        <v>19</v>
      </c>
      <c r="B43" s="94"/>
      <c r="C43" s="94"/>
      <c r="D43" s="84"/>
      <c r="E43" s="94" t="str">
        <f>BU43</f>
        <v/>
      </c>
      <c r="F43" s="101" t="str">
        <f>IF(BU43="","",BU43/$BU$5)</f>
        <v/>
      </c>
      <c r="G43" s="94" t="str">
        <f>BU44</f>
        <v/>
      </c>
      <c r="H43" s="101" t="str">
        <f>IF(BU44="","",BU44/$BU$6)</f>
        <v/>
      </c>
      <c r="I43" s="94" t="str">
        <f>IF(AI43=0,"",AI43)</f>
        <v/>
      </c>
      <c r="J43" s="101" t="str">
        <f>IF(I43="","",I43/$AI$6)</f>
        <v/>
      </c>
      <c r="K43" s="94" t="str">
        <f>IF(AT43=0,"",AT43)</f>
        <v/>
      </c>
      <c r="L43" s="86" t="str">
        <f>IF(K43="","",K43/$AT$6)</f>
        <v/>
      </c>
      <c r="M43" s="94" t="str">
        <f>IF(AX43=0,"",AX43)</f>
        <v/>
      </c>
      <c r="N43" s="86" t="str">
        <f>IF(M43="","",M43/$AX$6)</f>
        <v/>
      </c>
      <c r="O43" s="104" t="str">
        <f>IF(SUM(E43,G43,I43,K43,M43)=0,"",SUM(E43,G43,I43,K43,M43))</f>
        <v/>
      </c>
      <c r="P43" s="106" t="str">
        <f>IF(O43="","",(PRODUCT(F43,$F$5)+PRODUCT(H43,$H$5)+PRODUCT(J43,$J$5)+PRODUCT(L43,$L$5)+PRODUCT(N43,$N$5)))</f>
        <v/>
      </c>
      <c r="Q43" s="94" t="str">
        <f>IF(AND(BV43&gt;=9,NOT(BV43="")),"F/A",(IF(P43="","",(IF(P43&gt;=0.9,"A",(IF(P43&gt;=0.8,"B",(IF(P43&gt;=0.7,"C",(IF(P43&gt;=0.6,"D","F")))))))))))</f>
        <v/>
      </c>
      <c r="R43" s="88" t="str">
        <f>IF(O43="","",RANK(O43,$O$7:$O$66))</f>
        <v/>
      </c>
      <c r="S43" s="72"/>
      <c r="T43" s="88" t="str">
        <f>IF(O43="","",(O43-$M$3)/$M$4)</f>
        <v/>
      </c>
      <c r="U43" s="109" t="str">
        <f>IF(T43="","",((T43*9.5347)+85)/100)</f>
        <v/>
      </c>
      <c r="V43" s="94" t="str">
        <f>IF(AND(BV43&gt;=9,NOT(BV43="")),"F/A",(IF(U43="","",(IF(U43&gt;=0.9,"A",(IF(U43&gt;=0.8,"B",(IF(U43&gt;=0.7,"C",(IF(U43&gt;=0.6,"D","F")))))))))))</f>
        <v/>
      </c>
      <c r="W43" s="195"/>
      <c r="X43" s="187"/>
      <c r="Y43" s="84"/>
      <c r="Z43" s="94"/>
      <c r="AA43" s="94"/>
      <c r="AB43" s="94"/>
      <c r="AC43" s="94"/>
      <c r="AD43" s="94"/>
      <c r="AE43" s="94" t="str">
        <f>IF(SUM(Z43:AD43)=0,"",SUM(Z43:AD43))</f>
        <v/>
      </c>
      <c r="AF43" s="94"/>
      <c r="AG43" s="94"/>
      <c r="AH43" s="94"/>
      <c r="AI43" s="104" t="str">
        <f>IF(SUM(AE43,AG43)=0,"",SUM(AE43,AG43))</f>
        <v/>
      </c>
      <c r="AJ43" s="84"/>
      <c r="AK43" s="94"/>
      <c r="AL43" s="94"/>
      <c r="AM43" s="94"/>
      <c r="AN43" s="94"/>
      <c r="AO43" s="94"/>
      <c r="AP43" s="94" t="str">
        <f>IF(SUM(AK43:AO43)=0,"",SUM(AK43:AO43))</f>
        <v/>
      </c>
      <c r="AQ43" s="94"/>
      <c r="AR43" s="94"/>
      <c r="AS43" s="94"/>
      <c r="AT43" s="104" t="str">
        <f>IF(SUM(AP43,AR43)=0,"",SUM(AP43,AR43))</f>
        <v/>
      </c>
      <c r="AU43" s="84"/>
      <c r="AV43" s="94"/>
      <c r="AW43" s="94"/>
      <c r="AX43" s="102" t="str">
        <f>IF(SUM(AV43:AW43)=0,"",SUM(AV43:AW43))</f>
        <v/>
      </c>
      <c r="AY43" s="68"/>
      <c r="AZ43" s="63" t="s">
        <v>24</v>
      </c>
      <c r="BA43" s="63"/>
      <c r="BB43" s="10"/>
      <c r="BC43" s="63"/>
      <c r="BD43" s="63"/>
      <c r="BE43" s="63"/>
      <c r="BF43" s="94" t="str">
        <f>IF(COUNTIF((BB43:BE43),"A")=0,"",COUNTIF((BB43:BE43),"A"))</f>
        <v/>
      </c>
      <c r="BG43" s="10"/>
      <c r="BH43" s="63"/>
      <c r="BI43" s="63"/>
      <c r="BJ43" s="63"/>
      <c r="BK43" s="94" t="str">
        <f>IF(COUNTIF((BG43:BJ43),"A")=0,"",COUNTIF((BG43:BJ43),"A"))</f>
        <v/>
      </c>
      <c r="BL43" s="10"/>
      <c r="BM43" s="63"/>
      <c r="BN43" s="63"/>
      <c r="BO43" s="63"/>
      <c r="BP43" s="94" t="str">
        <f>IF(COUNTIF((BL43:BO43),"A")=0,"",COUNTIF((BL43:BO43),"A"))</f>
        <v/>
      </c>
      <c r="BQ43" s="10"/>
      <c r="BR43" s="63"/>
      <c r="BS43" s="63"/>
      <c r="BT43" s="94" t="str">
        <f>IF(COUNTIF((BP43:BS43),"A")=0,"",COUNTIF((BP43:BS43),"A"))</f>
        <v/>
      </c>
      <c r="BU43" s="12" t="str">
        <f>IF(SUMPRODUCT(SUMIF($BZ$7:$BZ$10,(BB43:BS43),$CA$7:$CA$10))=0,"",SUMPRODUCT(SUMIF($BZ$7:$BZ$10,(BB43:BS43),$CA$7:$CA$10)))</f>
        <v/>
      </c>
      <c r="BV43" s="117" t="str">
        <f>IF(SUM(BF43,BK43,BP43,BT43)=0,"",SUM(BF43,BK43,BP43,BT43))</f>
        <v/>
      </c>
      <c r="BW43" s="56"/>
    </row>
    <row r="44" spans="1:75" s="2" customFormat="1">
      <c r="A44" s="98"/>
      <c r="B44" s="89"/>
      <c r="C44" s="89"/>
      <c r="D44" s="85"/>
      <c r="E44" s="89"/>
      <c r="F44" s="87"/>
      <c r="G44" s="89"/>
      <c r="H44" s="87"/>
      <c r="I44" s="89"/>
      <c r="J44" s="87"/>
      <c r="K44" s="89"/>
      <c r="L44" s="87"/>
      <c r="M44" s="89"/>
      <c r="N44" s="87"/>
      <c r="O44" s="105"/>
      <c r="P44" s="107"/>
      <c r="Q44" s="89"/>
      <c r="R44" s="89"/>
      <c r="S44" s="69"/>
      <c r="T44" s="89"/>
      <c r="U44" s="110"/>
      <c r="V44" s="89"/>
      <c r="W44" s="194"/>
      <c r="X44" s="186"/>
      <c r="Y44" s="85"/>
      <c r="Z44" s="89"/>
      <c r="AA44" s="89"/>
      <c r="AB44" s="89"/>
      <c r="AC44" s="89"/>
      <c r="AD44" s="89"/>
      <c r="AE44" s="89"/>
      <c r="AF44" s="89"/>
      <c r="AG44" s="89"/>
      <c r="AH44" s="89"/>
      <c r="AI44" s="105"/>
      <c r="AJ44" s="85"/>
      <c r="AK44" s="89"/>
      <c r="AL44" s="89"/>
      <c r="AM44" s="89"/>
      <c r="AN44" s="89"/>
      <c r="AO44" s="89"/>
      <c r="AP44" s="89"/>
      <c r="AQ44" s="89"/>
      <c r="AR44" s="89"/>
      <c r="AS44" s="89"/>
      <c r="AT44" s="105"/>
      <c r="AU44" s="85"/>
      <c r="AV44" s="89"/>
      <c r="AW44" s="89"/>
      <c r="AX44" s="103"/>
      <c r="AY44" s="69"/>
      <c r="AZ44" s="62" t="s">
        <v>25</v>
      </c>
      <c r="BA44" s="62"/>
      <c r="BB44" s="9"/>
      <c r="BC44" s="62"/>
      <c r="BD44" s="62"/>
      <c r="BE44" s="62"/>
      <c r="BF44" s="89"/>
      <c r="BG44" s="9"/>
      <c r="BH44" s="62"/>
      <c r="BI44" s="62"/>
      <c r="BJ44" s="62"/>
      <c r="BK44" s="89"/>
      <c r="BL44" s="9"/>
      <c r="BM44" s="62"/>
      <c r="BN44" s="62"/>
      <c r="BO44" s="62"/>
      <c r="BP44" s="89"/>
      <c r="BQ44" s="9"/>
      <c r="BR44" s="62"/>
      <c r="BS44" s="62"/>
      <c r="BT44" s="89"/>
      <c r="BU44" s="13" t="str">
        <f>IF(SUMPRODUCT(SUMIF($BZ$13:$BZ$17,(BB44:BS44),$CA$13:$CA$17))=0,"",SUMPRODUCT(SUMIF($BZ$13:$BZ$17,(BB44:BS44),$CA$13:$CA$17)))</f>
        <v/>
      </c>
      <c r="BV44" s="118"/>
      <c r="BW44" s="56"/>
    </row>
    <row r="45" spans="1:75" s="2" customFormat="1">
      <c r="A45" s="97">
        <v>20</v>
      </c>
      <c r="B45" s="94"/>
      <c r="C45" s="94"/>
      <c r="D45" s="84"/>
      <c r="E45" s="94" t="str">
        <f>BU45</f>
        <v/>
      </c>
      <c r="F45" s="101" t="str">
        <f>IF(BU45="","",BU45/$BU$5)</f>
        <v/>
      </c>
      <c r="G45" s="94" t="str">
        <f>BU46</f>
        <v/>
      </c>
      <c r="H45" s="101" t="str">
        <f>IF(BU46="","",BU46/$BU$6)</f>
        <v/>
      </c>
      <c r="I45" s="94" t="str">
        <f>IF(AI45=0,"",AI45)</f>
        <v/>
      </c>
      <c r="J45" s="101" t="str">
        <f>IF(I45="","",I45/$AI$6)</f>
        <v/>
      </c>
      <c r="K45" s="94" t="str">
        <f>IF(AT45=0,"",AT45)</f>
        <v/>
      </c>
      <c r="L45" s="86" t="str">
        <f>IF(K45="","",K45/$AT$6)</f>
        <v/>
      </c>
      <c r="M45" s="94" t="str">
        <f>IF(AX45=0,"",AX45)</f>
        <v/>
      </c>
      <c r="N45" s="86" t="str">
        <f>IF(M45="","",M45/$AX$6)</f>
        <v/>
      </c>
      <c r="O45" s="104" t="str">
        <f>IF(SUM(E45,G45,I45,K45,M45)=0,"",SUM(E45,G45,I45,K45,M45))</f>
        <v/>
      </c>
      <c r="P45" s="106" t="str">
        <f>IF(O45="","",(PRODUCT(F45,$F$5)+PRODUCT(H45,$H$5)+PRODUCT(J45,$J$5)+PRODUCT(L45,$L$5)+PRODUCT(N45,$N$5)))</f>
        <v/>
      </c>
      <c r="Q45" s="94" t="str">
        <f>IF(AND(BV45&gt;=9,NOT(BV45="")),"F/A",(IF(P45="","",(IF(P45&gt;=0.9,"A",(IF(P45&gt;=0.8,"B",(IF(P45&gt;=0.7,"C",(IF(P45&gt;=0.6,"D","F")))))))))))</f>
        <v/>
      </c>
      <c r="R45" s="88" t="str">
        <f>IF(O45="","",RANK(O45,$O$7:$O$66))</f>
        <v/>
      </c>
      <c r="S45" s="72"/>
      <c r="T45" s="88" t="str">
        <f>IF(O45="","",(O45-$M$3)/$M$4)</f>
        <v/>
      </c>
      <c r="U45" s="109" t="str">
        <f>IF(T45="","",((T45*9.5347)+85)/100)</f>
        <v/>
      </c>
      <c r="V45" s="94" t="str">
        <f>IF(AND(BV45&gt;=9,NOT(BV45="")),"F/A",(IF(U45="","",(IF(U45&gt;=0.9,"A",(IF(U45&gt;=0.8,"B",(IF(U45&gt;=0.7,"C",(IF(U45&gt;=0.6,"D","F")))))))))))</f>
        <v/>
      </c>
      <c r="W45" s="195"/>
      <c r="X45" s="187"/>
      <c r="Y45" s="84"/>
      <c r="Z45" s="94"/>
      <c r="AA45" s="94"/>
      <c r="AB45" s="94"/>
      <c r="AC45" s="94"/>
      <c r="AD45" s="94"/>
      <c r="AE45" s="94" t="str">
        <f>IF(SUM(Z45:AD45)=0,"",SUM(Z45:AD45))</f>
        <v/>
      </c>
      <c r="AF45" s="94"/>
      <c r="AG45" s="94"/>
      <c r="AH45" s="94"/>
      <c r="AI45" s="104" t="str">
        <f>IF(SUM(AE45,AG45)=0,"",SUM(AE45,AG45))</f>
        <v/>
      </c>
      <c r="AJ45" s="84"/>
      <c r="AK45" s="94"/>
      <c r="AL45" s="94"/>
      <c r="AM45" s="94"/>
      <c r="AN45" s="94"/>
      <c r="AO45" s="94"/>
      <c r="AP45" s="94" t="str">
        <f>IF(SUM(AK45:AO45)=0,"",SUM(AK45:AO45))</f>
        <v/>
      </c>
      <c r="AQ45" s="94"/>
      <c r="AR45" s="94"/>
      <c r="AS45" s="94"/>
      <c r="AT45" s="104" t="str">
        <f>IF(SUM(AP45,AR45)=0,"",SUM(AP45,AR45))</f>
        <v/>
      </c>
      <c r="AU45" s="84"/>
      <c r="AV45" s="94"/>
      <c r="AW45" s="94"/>
      <c r="AX45" s="102" t="str">
        <f>IF(SUM(AV45:AW45)=0,"",SUM(AV45:AW45))</f>
        <v/>
      </c>
      <c r="AY45" s="68"/>
      <c r="AZ45" s="63" t="s">
        <v>24</v>
      </c>
      <c r="BA45" s="63"/>
      <c r="BB45" s="10"/>
      <c r="BC45" s="63"/>
      <c r="BD45" s="63"/>
      <c r="BE45" s="63"/>
      <c r="BF45" s="94" t="str">
        <f>IF(COUNTIF((BB45:BE45),"A")=0,"",COUNTIF((BB45:BE45),"A"))</f>
        <v/>
      </c>
      <c r="BG45" s="10"/>
      <c r="BH45" s="63"/>
      <c r="BI45" s="63"/>
      <c r="BJ45" s="63"/>
      <c r="BK45" s="94" t="str">
        <f>IF(COUNTIF((BG45:BJ45),"A")=0,"",COUNTIF((BG45:BJ45),"A"))</f>
        <v/>
      </c>
      <c r="BL45" s="10"/>
      <c r="BM45" s="63"/>
      <c r="BN45" s="63"/>
      <c r="BO45" s="63"/>
      <c r="BP45" s="94" t="str">
        <f>IF(COUNTIF((BL45:BO45),"A")=0,"",COUNTIF((BL45:BO45),"A"))</f>
        <v/>
      </c>
      <c r="BQ45" s="10"/>
      <c r="BR45" s="63"/>
      <c r="BS45" s="63"/>
      <c r="BT45" s="94" t="str">
        <f>IF(COUNTIF((BP45:BS45),"A")=0,"",COUNTIF((BP45:BS45),"A"))</f>
        <v/>
      </c>
      <c r="BU45" s="12" t="str">
        <f>IF(SUMPRODUCT(SUMIF($BZ$7:$BZ$10,(BB45:BS45),$CA$7:$CA$10))=0,"",SUMPRODUCT(SUMIF($BZ$7:$BZ$10,(BB45:BS45),$CA$7:$CA$10)))</f>
        <v/>
      </c>
      <c r="BV45" s="117" t="str">
        <f>IF(SUM(BF45,BK45,BP45,BT45)=0,"",SUM(BF45,BK45,BP45,BT45))</f>
        <v/>
      </c>
      <c r="BW45" s="56"/>
    </row>
    <row r="46" spans="1:75" s="2" customFormat="1">
      <c r="A46" s="98"/>
      <c r="B46" s="89"/>
      <c r="C46" s="89"/>
      <c r="D46" s="85"/>
      <c r="E46" s="89"/>
      <c r="F46" s="87"/>
      <c r="G46" s="89"/>
      <c r="H46" s="87"/>
      <c r="I46" s="89"/>
      <c r="J46" s="87"/>
      <c r="K46" s="89"/>
      <c r="L46" s="87"/>
      <c r="M46" s="89"/>
      <c r="N46" s="87"/>
      <c r="O46" s="105"/>
      <c r="P46" s="107"/>
      <c r="Q46" s="89"/>
      <c r="R46" s="89"/>
      <c r="S46" s="69"/>
      <c r="T46" s="89"/>
      <c r="U46" s="110"/>
      <c r="V46" s="89"/>
      <c r="W46" s="194"/>
      <c r="X46" s="186"/>
      <c r="Y46" s="85"/>
      <c r="Z46" s="89"/>
      <c r="AA46" s="89"/>
      <c r="AB46" s="89"/>
      <c r="AC46" s="89"/>
      <c r="AD46" s="89"/>
      <c r="AE46" s="89"/>
      <c r="AF46" s="89"/>
      <c r="AG46" s="89"/>
      <c r="AH46" s="89"/>
      <c r="AI46" s="105"/>
      <c r="AJ46" s="85"/>
      <c r="AK46" s="89"/>
      <c r="AL46" s="89"/>
      <c r="AM46" s="89"/>
      <c r="AN46" s="89"/>
      <c r="AO46" s="89"/>
      <c r="AP46" s="89"/>
      <c r="AQ46" s="89"/>
      <c r="AR46" s="89"/>
      <c r="AS46" s="89"/>
      <c r="AT46" s="105"/>
      <c r="AU46" s="85"/>
      <c r="AV46" s="89"/>
      <c r="AW46" s="89"/>
      <c r="AX46" s="103"/>
      <c r="AY46" s="69"/>
      <c r="AZ46" s="62" t="s">
        <v>25</v>
      </c>
      <c r="BA46" s="62"/>
      <c r="BB46" s="9"/>
      <c r="BC46" s="62"/>
      <c r="BD46" s="62"/>
      <c r="BE46" s="62"/>
      <c r="BF46" s="89"/>
      <c r="BG46" s="9"/>
      <c r="BH46" s="62"/>
      <c r="BI46" s="62"/>
      <c r="BJ46" s="62"/>
      <c r="BK46" s="89"/>
      <c r="BL46" s="9"/>
      <c r="BM46" s="62"/>
      <c r="BN46" s="62"/>
      <c r="BO46" s="62"/>
      <c r="BP46" s="89"/>
      <c r="BQ46" s="9"/>
      <c r="BR46" s="62"/>
      <c r="BS46" s="62"/>
      <c r="BT46" s="89"/>
      <c r="BU46" s="13" t="str">
        <f>IF(SUMPRODUCT(SUMIF($BZ$13:$BZ$17,(BB46:BS46),$CA$13:$CA$17))=0,"",SUMPRODUCT(SUMIF($BZ$13:$BZ$17,(BB46:BS46),$CA$13:$CA$17)))</f>
        <v/>
      </c>
      <c r="BV46" s="118"/>
      <c r="BW46" s="56"/>
    </row>
    <row r="47" spans="1:75" s="2" customFormat="1">
      <c r="A47" s="97">
        <v>21</v>
      </c>
      <c r="B47" s="94"/>
      <c r="C47" s="94"/>
      <c r="D47" s="84"/>
      <c r="E47" s="94" t="str">
        <f>BU47</f>
        <v/>
      </c>
      <c r="F47" s="101" t="str">
        <f>IF(BU47="","",BU47/$BU$5)</f>
        <v/>
      </c>
      <c r="G47" s="94" t="str">
        <f>BU48</f>
        <v/>
      </c>
      <c r="H47" s="101" t="str">
        <f>IF(BU48="","",BU48/$BU$6)</f>
        <v/>
      </c>
      <c r="I47" s="94" t="str">
        <f>IF(AI47=0,"",AI47)</f>
        <v/>
      </c>
      <c r="J47" s="101" t="str">
        <f>IF(I47="","",I47/$AI$6)</f>
        <v/>
      </c>
      <c r="K47" s="94" t="str">
        <f>IF(AT47=0,"",AT47)</f>
        <v/>
      </c>
      <c r="L47" s="86" t="str">
        <f>IF(K47="","",K47/$AT$6)</f>
        <v/>
      </c>
      <c r="M47" s="94" t="str">
        <f>IF(AX47=0,"",AX47)</f>
        <v/>
      </c>
      <c r="N47" s="86" t="str">
        <f>IF(M47="","",M47/$AX$6)</f>
        <v/>
      </c>
      <c r="O47" s="104" t="str">
        <f>IF(SUM(E47,G47,I47,K47,M47)=0,"",SUM(E47,G47,I47,K47,M47))</f>
        <v/>
      </c>
      <c r="P47" s="106" t="str">
        <f>IF(O47="","",(PRODUCT(F47,$F$5)+PRODUCT(H47,$H$5)+PRODUCT(J47,$J$5)+PRODUCT(L47,$L$5)+PRODUCT(N47,$N$5)))</f>
        <v/>
      </c>
      <c r="Q47" s="94" t="str">
        <f>IF(AND(BV47&gt;=9,NOT(BV47="")),"F/A",(IF(P47="","",(IF(P47&gt;=0.9,"A",(IF(P47&gt;=0.8,"B",(IF(P47&gt;=0.7,"C",(IF(P47&gt;=0.6,"D","F")))))))))))</f>
        <v/>
      </c>
      <c r="R47" s="88" t="str">
        <f>IF(O47="","",RANK(O47,$O$7:$O$66))</f>
        <v/>
      </c>
      <c r="S47" s="72"/>
      <c r="T47" s="88" t="str">
        <f>IF(O47="","",(O47-$M$3)/$M$4)</f>
        <v/>
      </c>
      <c r="U47" s="109" t="str">
        <f>IF(T47="","",((T47*9.5347)+85)/100)</f>
        <v/>
      </c>
      <c r="V47" s="94" t="str">
        <f>IF(AND(BV47&gt;=9,NOT(BV47="")),"F/A",(IF(U47="","",(IF(U47&gt;=0.9,"A",(IF(U47&gt;=0.8,"B",(IF(U47&gt;=0.7,"C",(IF(U47&gt;=0.6,"D","F")))))))))))</f>
        <v/>
      </c>
      <c r="W47" s="195"/>
      <c r="X47" s="187"/>
      <c r="Y47" s="84"/>
      <c r="Z47" s="94"/>
      <c r="AA47" s="94"/>
      <c r="AB47" s="94"/>
      <c r="AC47" s="94"/>
      <c r="AD47" s="94"/>
      <c r="AE47" s="94" t="str">
        <f>IF(SUM(Z47:AD47)=0,"",SUM(Z47:AD47))</f>
        <v/>
      </c>
      <c r="AF47" s="94"/>
      <c r="AG47" s="94"/>
      <c r="AH47" s="94"/>
      <c r="AI47" s="104" t="str">
        <f>IF(SUM(AE47,AG47)=0,"",SUM(AE47,AG47))</f>
        <v/>
      </c>
      <c r="AJ47" s="84"/>
      <c r="AK47" s="94"/>
      <c r="AL47" s="94"/>
      <c r="AM47" s="94"/>
      <c r="AN47" s="94"/>
      <c r="AO47" s="94"/>
      <c r="AP47" s="94" t="str">
        <f>IF(SUM(AK47:AO47)=0,"",SUM(AK47:AO47))</f>
        <v/>
      </c>
      <c r="AQ47" s="94"/>
      <c r="AR47" s="94"/>
      <c r="AS47" s="94"/>
      <c r="AT47" s="104" t="str">
        <f>IF(SUM(AP47,AR47)=0,"",SUM(AP47,AR47))</f>
        <v/>
      </c>
      <c r="AU47" s="84"/>
      <c r="AV47" s="94"/>
      <c r="AW47" s="94"/>
      <c r="AX47" s="102" t="str">
        <f>IF(SUM(AV47:AW47)=0,"",SUM(AV47:AW47))</f>
        <v/>
      </c>
      <c r="AY47" s="68"/>
      <c r="AZ47" s="63" t="s">
        <v>24</v>
      </c>
      <c r="BA47" s="63"/>
      <c r="BB47" s="10"/>
      <c r="BC47" s="63"/>
      <c r="BD47" s="63"/>
      <c r="BE47" s="63"/>
      <c r="BF47" s="94" t="str">
        <f>IF(COUNTIF((BB47:BE47),"A")=0,"",COUNTIF((BB47:BE47),"A"))</f>
        <v/>
      </c>
      <c r="BG47" s="10"/>
      <c r="BH47" s="63"/>
      <c r="BI47" s="63"/>
      <c r="BJ47" s="63"/>
      <c r="BK47" s="94" t="str">
        <f>IF(COUNTIF((BG47:BJ47),"A")=0,"",COUNTIF((BG47:BJ47),"A"))</f>
        <v/>
      </c>
      <c r="BL47" s="10"/>
      <c r="BM47" s="63"/>
      <c r="BN47" s="63"/>
      <c r="BO47" s="63"/>
      <c r="BP47" s="94" t="str">
        <f>IF(COUNTIF((BL47:BO47),"A")=0,"",COUNTIF((BL47:BO47),"A"))</f>
        <v/>
      </c>
      <c r="BQ47" s="10"/>
      <c r="BR47" s="63"/>
      <c r="BS47" s="63"/>
      <c r="BT47" s="94" t="str">
        <f>IF(COUNTIF((BP47:BS47),"A")=0,"",COUNTIF((BP47:BS47),"A"))</f>
        <v/>
      </c>
      <c r="BU47" s="12" t="str">
        <f>IF(SUMPRODUCT(SUMIF($BZ$7:$BZ$10,(BB47:BS47),$CA$7:$CA$10))=0,"",SUMPRODUCT(SUMIF($BZ$7:$BZ$10,(BB47:BS47),$CA$7:$CA$10)))</f>
        <v/>
      </c>
      <c r="BV47" s="117" t="str">
        <f>IF(SUM(BF47,BK47,BP47,BT47)=0,"",SUM(BF47,BK47,BP47,BT47))</f>
        <v/>
      </c>
      <c r="BW47" s="56"/>
    </row>
    <row r="48" spans="1:75" s="2" customFormat="1">
      <c r="A48" s="98"/>
      <c r="B48" s="89"/>
      <c r="C48" s="89"/>
      <c r="D48" s="85"/>
      <c r="E48" s="89"/>
      <c r="F48" s="87"/>
      <c r="G48" s="89"/>
      <c r="H48" s="87"/>
      <c r="I48" s="89"/>
      <c r="J48" s="87"/>
      <c r="K48" s="89"/>
      <c r="L48" s="87"/>
      <c r="M48" s="89"/>
      <c r="N48" s="87"/>
      <c r="O48" s="105"/>
      <c r="P48" s="107"/>
      <c r="Q48" s="89"/>
      <c r="R48" s="89"/>
      <c r="S48" s="69"/>
      <c r="T48" s="89"/>
      <c r="U48" s="110"/>
      <c r="V48" s="89"/>
      <c r="W48" s="194"/>
      <c r="X48" s="186"/>
      <c r="Y48" s="85"/>
      <c r="Z48" s="89"/>
      <c r="AA48" s="89"/>
      <c r="AB48" s="89"/>
      <c r="AC48" s="89"/>
      <c r="AD48" s="89"/>
      <c r="AE48" s="89"/>
      <c r="AF48" s="89"/>
      <c r="AG48" s="89"/>
      <c r="AH48" s="89"/>
      <c r="AI48" s="105"/>
      <c r="AJ48" s="85"/>
      <c r="AK48" s="89"/>
      <c r="AL48" s="89"/>
      <c r="AM48" s="89"/>
      <c r="AN48" s="89"/>
      <c r="AO48" s="89"/>
      <c r="AP48" s="89"/>
      <c r="AQ48" s="89"/>
      <c r="AR48" s="89"/>
      <c r="AS48" s="89"/>
      <c r="AT48" s="105"/>
      <c r="AU48" s="85"/>
      <c r="AV48" s="89"/>
      <c r="AW48" s="89"/>
      <c r="AX48" s="103"/>
      <c r="AY48" s="69"/>
      <c r="AZ48" s="62" t="s">
        <v>25</v>
      </c>
      <c r="BA48" s="62"/>
      <c r="BB48" s="9"/>
      <c r="BC48" s="62"/>
      <c r="BD48" s="62"/>
      <c r="BE48" s="62"/>
      <c r="BF48" s="89"/>
      <c r="BG48" s="9"/>
      <c r="BH48" s="62"/>
      <c r="BI48" s="62"/>
      <c r="BJ48" s="62"/>
      <c r="BK48" s="89"/>
      <c r="BL48" s="9"/>
      <c r="BM48" s="62"/>
      <c r="BN48" s="62"/>
      <c r="BO48" s="62"/>
      <c r="BP48" s="89"/>
      <c r="BQ48" s="9"/>
      <c r="BR48" s="62"/>
      <c r="BS48" s="62"/>
      <c r="BT48" s="89"/>
      <c r="BU48" s="13" t="str">
        <f>IF(SUMPRODUCT(SUMIF($BZ$13:$BZ$17,(BB48:BS48),$CA$13:$CA$17))=0,"",SUMPRODUCT(SUMIF($BZ$13:$BZ$17,(BB48:BS48),$CA$13:$CA$17)))</f>
        <v/>
      </c>
      <c r="BV48" s="118"/>
      <c r="BW48" s="56"/>
    </row>
    <row r="49" spans="1:75" s="2" customFormat="1">
      <c r="A49" s="97">
        <v>22</v>
      </c>
      <c r="B49" s="94"/>
      <c r="C49" s="94"/>
      <c r="D49" s="84"/>
      <c r="E49" s="94" t="str">
        <f>BU49</f>
        <v/>
      </c>
      <c r="F49" s="101" t="str">
        <f>IF(BU49="","",BU49/$BU$5)</f>
        <v/>
      </c>
      <c r="G49" s="94" t="str">
        <f>BU50</f>
        <v/>
      </c>
      <c r="H49" s="101" t="str">
        <f>IF(BU50="","",BU50/$BU$6)</f>
        <v/>
      </c>
      <c r="I49" s="94" t="str">
        <f>IF(AI49=0,"",AI49)</f>
        <v/>
      </c>
      <c r="J49" s="101" t="str">
        <f>IF(I49="","",I49/$AI$6)</f>
        <v/>
      </c>
      <c r="K49" s="94" t="str">
        <f>IF(AT49=0,"",AT49)</f>
        <v/>
      </c>
      <c r="L49" s="86" t="str">
        <f>IF(K49="","",K49/$AT$6)</f>
        <v/>
      </c>
      <c r="M49" s="94" t="str">
        <f>IF(AX49=0,"",AX49)</f>
        <v/>
      </c>
      <c r="N49" s="86" t="str">
        <f>IF(M49="","",M49/$AX$6)</f>
        <v/>
      </c>
      <c r="O49" s="104" t="str">
        <f>IF(SUM(E49,G49,I49,K49,M49)=0,"",SUM(E49,G49,I49,K49,M49))</f>
        <v/>
      </c>
      <c r="P49" s="106" t="str">
        <f>IF(O49="","",(PRODUCT(F49,$F$5)+PRODUCT(H49,$H$5)+PRODUCT(J49,$J$5)+PRODUCT(L49,$L$5)+PRODUCT(N49,$N$5)))</f>
        <v/>
      </c>
      <c r="Q49" s="94" t="str">
        <f>IF(AND(BV49&gt;=9,NOT(BV49="")),"F/A",(IF(P49="","",(IF(P49&gt;=0.9,"A",(IF(P49&gt;=0.8,"B",(IF(P49&gt;=0.7,"C",(IF(P49&gt;=0.6,"D","F")))))))))))</f>
        <v/>
      </c>
      <c r="R49" s="88" t="str">
        <f>IF(O49="","",RANK(O49,$O$7:$O$66))</f>
        <v/>
      </c>
      <c r="S49" s="72"/>
      <c r="T49" s="88" t="str">
        <f>IF(O49="","",(O49-$M$3)/$M$4)</f>
        <v/>
      </c>
      <c r="U49" s="109" t="str">
        <f>IF(T49="","",((T49*9.5347)+85)/100)</f>
        <v/>
      </c>
      <c r="V49" s="94" t="str">
        <f>IF(AND(BV49&gt;=9,NOT(BV49="")),"F/A",(IF(U49="","",(IF(U49&gt;=0.9,"A",(IF(U49&gt;=0.8,"B",(IF(U49&gt;=0.7,"C",(IF(U49&gt;=0.6,"D","F")))))))))))</f>
        <v/>
      </c>
      <c r="W49" s="195"/>
      <c r="X49" s="187"/>
      <c r="Y49" s="84"/>
      <c r="Z49" s="94"/>
      <c r="AA49" s="94"/>
      <c r="AB49" s="94"/>
      <c r="AC49" s="94"/>
      <c r="AD49" s="94"/>
      <c r="AE49" s="94" t="str">
        <f>IF(SUM(Z49:AD49)=0,"",SUM(Z49:AD49))</f>
        <v/>
      </c>
      <c r="AF49" s="94"/>
      <c r="AG49" s="94"/>
      <c r="AH49" s="94"/>
      <c r="AI49" s="104" t="str">
        <f>IF(SUM(AE49,AG49)=0,"",SUM(AE49,AG49))</f>
        <v/>
      </c>
      <c r="AJ49" s="84"/>
      <c r="AK49" s="94"/>
      <c r="AL49" s="94"/>
      <c r="AM49" s="94"/>
      <c r="AN49" s="94"/>
      <c r="AO49" s="94"/>
      <c r="AP49" s="94" t="str">
        <f>IF(SUM(AK49:AO49)=0,"",SUM(AK49:AO49))</f>
        <v/>
      </c>
      <c r="AQ49" s="94"/>
      <c r="AR49" s="94"/>
      <c r="AS49" s="94"/>
      <c r="AT49" s="104" t="str">
        <f>IF(SUM(AP49,AR49)=0,"",SUM(AP49,AR49))</f>
        <v/>
      </c>
      <c r="AU49" s="84"/>
      <c r="AV49" s="94"/>
      <c r="AW49" s="94"/>
      <c r="AX49" s="102" t="str">
        <f>IF(SUM(AV49:AW49)=0,"",SUM(AV49:AW49))</f>
        <v/>
      </c>
      <c r="AY49" s="68"/>
      <c r="AZ49" s="63" t="s">
        <v>24</v>
      </c>
      <c r="BA49" s="63"/>
      <c r="BB49" s="10"/>
      <c r="BC49" s="63"/>
      <c r="BD49" s="63"/>
      <c r="BE49" s="63"/>
      <c r="BF49" s="94" t="str">
        <f>IF(COUNTIF((BB49:BE49),"A")=0,"",COUNTIF((BB49:BE49),"A"))</f>
        <v/>
      </c>
      <c r="BG49" s="10"/>
      <c r="BH49" s="63"/>
      <c r="BI49" s="63"/>
      <c r="BJ49" s="63"/>
      <c r="BK49" s="94" t="str">
        <f>IF(COUNTIF((BG49:BJ49),"A")=0,"",COUNTIF((BG49:BJ49),"A"))</f>
        <v/>
      </c>
      <c r="BL49" s="10"/>
      <c r="BM49" s="63"/>
      <c r="BN49" s="63"/>
      <c r="BO49" s="63"/>
      <c r="BP49" s="94" t="str">
        <f>IF(COUNTIF((BL49:BO49),"A")=0,"",COUNTIF((BL49:BO49),"A"))</f>
        <v/>
      </c>
      <c r="BQ49" s="10"/>
      <c r="BR49" s="63"/>
      <c r="BS49" s="63"/>
      <c r="BT49" s="94" t="str">
        <f>IF(COUNTIF((BP49:BS49),"A")=0,"",COUNTIF((BP49:BS49),"A"))</f>
        <v/>
      </c>
      <c r="BU49" s="12" t="str">
        <f>IF(SUMPRODUCT(SUMIF($BZ$7:$BZ$10,(BB49:BS49),$CA$7:$CA$10))=0,"",SUMPRODUCT(SUMIF($BZ$7:$BZ$10,(BB49:BS49),$CA$7:$CA$10)))</f>
        <v/>
      </c>
      <c r="BV49" s="117" t="str">
        <f>IF(SUM(BF49,BK49,BP49,BT49)=0,"",SUM(BF49,BK49,BP49,BT49))</f>
        <v/>
      </c>
      <c r="BW49" s="56"/>
    </row>
    <row r="50" spans="1:75" s="2" customFormat="1">
      <c r="A50" s="98"/>
      <c r="B50" s="89"/>
      <c r="C50" s="89"/>
      <c r="D50" s="85"/>
      <c r="E50" s="89"/>
      <c r="F50" s="87"/>
      <c r="G50" s="89"/>
      <c r="H50" s="87"/>
      <c r="I50" s="89"/>
      <c r="J50" s="87"/>
      <c r="K50" s="89"/>
      <c r="L50" s="87"/>
      <c r="M50" s="89"/>
      <c r="N50" s="87"/>
      <c r="O50" s="105"/>
      <c r="P50" s="107"/>
      <c r="Q50" s="89"/>
      <c r="R50" s="89"/>
      <c r="S50" s="69"/>
      <c r="T50" s="89"/>
      <c r="U50" s="110"/>
      <c r="V50" s="89"/>
      <c r="W50" s="194"/>
      <c r="X50" s="186"/>
      <c r="Y50" s="85"/>
      <c r="Z50" s="89"/>
      <c r="AA50" s="89"/>
      <c r="AB50" s="89"/>
      <c r="AC50" s="89"/>
      <c r="AD50" s="89"/>
      <c r="AE50" s="89"/>
      <c r="AF50" s="89"/>
      <c r="AG50" s="89"/>
      <c r="AH50" s="89"/>
      <c r="AI50" s="105"/>
      <c r="AJ50" s="85"/>
      <c r="AK50" s="89"/>
      <c r="AL50" s="89"/>
      <c r="AM50" s="89"/>
      <c r="AN50" s="89"/>
      <c r="AO50" s="89"/>
      <c r="AP50" s="89"/>
      <c r="AQ50" s="89"/>
      <c r="AR50" s="89"/>
      <c r="AS50" s="89"/>
      <c r="AT50" s="105"/>
      <c r="AU50" s="85"/>
      <c r="AV50" s="89"/>
      <c r="AW50" s="89"/>
      <c r="AX50" s="103"/>
      <c r="AY50" s="69"/>
      <c r="AZ50" s="62" t="s">
        <v>25</v>
      </c>
      <c r="BA50" s="62"/>
      <c r="BB50" s="9"/>
      <c r="BC50" s="62"/>
      <c r="BD50" s="62"/>
      <c r="BE50" s="62"/>
      <c r="BF50" s="89"/>
      <c r="BG50" s="9"/>
      <c r="BH50" s="62"/>
      <c r="BI50" s="62"/>
      <c r="BJ50" s="62"/>
      <c r="BK50" s="89"/>
      <c r="BL50" s="9"/>
      <c r="BM50" s="62"/>
      <c r="BN50" s="62"/>
      <c r="BO50" s="62"/>
      <c r="BP50" s="89"/>
      <c r="BQ50" s="9"/>
      <c r="BR50" s="62"/>
      <c r="BS50" s="62"/>
      <c r="BT50" s="89"/>
      <c r="BU50" s="13" t="str">
        <f>IF(SUMPRODUCT(SUMIF($BZ$13:$BZ$17,(BB50:BS50),$CA$13:$CA$17))=0,"",SUMPRODUCT(SUMIF($BZ$13:$BZ$17,(BB50:BS50),$CA$13:$CA$17)))</f>
        <v/>
      </c>
      <c r="BV50" s="118"/>
      <c r="BW50" s="56"/>
    </row>
    <row r="51" spans="1:75" s="2" customFormat="1">
      <c r="A51" s="97">
        <v>23</v>
      </c>
      <c r="B51" s="94"/>
      <c r="C51" s="94"/>
      <c r="D51" s="84"/>
      <c r="E51" s="94" t="str">
        <f>BU51</f>
        <v/>
      </c>
      <c r="F51" s="101" t="str">
        <f>IF(BU51="","",BU51/$BU$5)</f>
        <v/>
      </c>
      <c r="G51" s="94" t="str">
        <f>BU52</f>
        <v/>
      </c>
      <c r="H51" s="101" t="str">
        <f>IF(BU52="","",BU52/$BU$6)</f>
        <v/>
      </c>
      <c r="I51" s="94" t="str">
        <f>IF(AI51=0,"",AI51)</f>
        <v/>
      </c>
      <c r="J51" s="101" t="str">
        <f>IF(I51="","",I51/$AI$6)</f>
        <v/>
      </c>
      <c r="K51" s="94" t="str">
        <f>IF(AT51=0,"",AT51)</f>
        <v/>
      </c>
      <c r="L51" s="86" t="str">
        <f>IF(K51="","",K51/$AT$6)</f>
        <v/>
      </c>
      <c r="M51" s="94" t="str">
        <f>IF(AX51=0,"",AX51)</f>
        <v/>
      </c>
      <c r="N51" s="86" t="str">
        <f>IF(M51="","",M51/$AX$6)</f>
        <v/>
      </c>
      <c r="O51" s="104" t="str">
        <f>IF(SUM(E51,G51,I51,K51,M51)=0,"",SUM(E51,G51,I51,K51,M51))</f>
        <v/>
      </c>
      <c r="P51" s="106" t="str">
        <f>IF(O51="","",(PRODUCT(F51,$F$5)+PRODUCT(H51,$H$5)+PRODUCT(J51,$J$5)+PRODUCT(L51,$L$5)+PRODUCT(N51,$N$5)))</f>
        <v/>
      </c>
      <c r="Q51" s="94" t="str">
        <f>IF(AND(BV51&gt;=9,NOT(BV51="")),"F/A",(IF(P51="","",(IF(P51&gt;=0.9,"A",(IF(P51&gt;=0.8,"B",(IF(P51&gt;=0.7,"C",(IF(P51&gt;=0.6,"D","F")))))))))))</f>
        <v/>
      </c>
      <c r="R51" s="88" t="str">
        <f>IF(O51="","",RANK(O51,$O$7:$O$66))</f>
        <v/>
      </c>
      <c r="S51" s="72"/>
      <c r="T51" s="88" t="str">
        <f>IF(O51="","",(O51-$M$3)/$M$4)</f>
        <v/>
      </c>
      <c r="U51" s="109" t="str">
        <f>IF(T51="","",((T51*9.5347)+85)/100)</f>
        <v/>
      </c>
      <c r="V51" s="94" t="str">
        <f>IF(AND(BV51&gt;=9,NOT(BV51="")),"F/A",(IF(U51="","",(IF(U51&gt;=0.9,"A",(IF(U51&gt;=0.8,"B",(IF(U51&gt;=0.7,"C",(IF(U51&gt;=0.6,"D","F")))))))))))</f>
        <v/>
      </c>
      <c r="W51" s="195"/>
      <c r="X51" s="187"/>
      <c r="Y51" s="84"/>
      <c r="Z51" s="94"/>
      <c r="AA51" s="94"/>
      <c r="AB51" s="94"/>
      <c r="AC51" s="94"/>
      <c r="AD51" s="94"/>
      <c r="AE51" s="94" t="str">
        <f>IF(SUM(Z51:AD51)=0,"",SUM(Z51:AD51))</f>
        <v/>
      </c>
      <c r="AF51" s="94"/>
      <c r="AG51" s="94"/>
      <c r="AH51" s="94"/>
      <c r="AI51" s="104" t="str">
        <f>IF(SUM(AE51,AG51)=0,"",SUM(AE51,AG51))</f>
        <v/>
      </c>
      <c r="AJ51" s="84"/>
      <c r="AK51" s="94"/>
      <c r="AL51" s="94"/>
      <c r="AM51" s="94"/>
      <c r="AN51" s="94"/>
      <c r="AO51" s="94"/>
      <c r="AP51" s="94" t="str">
        <f>IF(SUM(AK51:AO51)=0,"",SUM(AK51:AO51))</f>
        <v/>
      </c>
      <c r="AQ51" s="94"/>
      <c r="AR51" s="94"/>
      <c r="AS51" s="94"/>
      <c r="AT51" s="104" t="str">
        <f>IF(SUM(AP51,AR51)=0,"",SUM(AP51,AR51))</f>
        <v/>
      </c>
      <c r="AU51" s="84"/>
      <c r="AV51" s="94"/>
      <c r="AW51" s="94"/>
      <c r="AX51" s="102" t="str">
        <f>IF(SUM(AV51:AW51)=0,"",SUM(AV51:AW51))</f>
        <v/>
      </c>
      <c r="AY51" s="68"/>
      <c r="AZ51" s="63" t="s">
        <v>24</v>
      </c>
      <c r="BA51" s="63"/>
      <c r="BB51" s="10"/>
      <c r="BC51" s="63"/>
      <c r="BD51" s="63"/>
      <c r="BE51" s="63"/>
      <c r="BF51" s="94" t="str">
        <f>IF(COUNTIF((BB51:BE51),"A")=0,"",COUNTIF((BB51:BE51),"A"))</f>
        <v/>
      </c>
      <c r="BG51" s="10"/>
      <c r="BH51" s="63"/>
      <c r="BI51" s="63"/>
      <c r="BJ51" s="63"/>
      <c r="BK51" s="94" t="str">
        <f>IF(COUNTIF((BG51:BJ51),"A")=0,"",COUNTIF((BG51:BJ51),"A"))</f>
        <v/>
      </c>
      <c r="BL51" s="10"/>
      <c r="BM51" s="63"/>
      <c r="BN51" s="63"/>
      <c r="BO51" s="63"/>
      <c r="BP51" s="94" t="str">
        <f>IF(COUNTIF((BL51:BO51),"A")=0,"",COUNTIF((BL51:BO51),"A"))</f>
        <v/>
      </c>
      <c r="BQ51" s="10"/>
      <c r="BR51" s="63"/>
      <c r="BS51" s="63"/>
      <c r="BT51" s="94" t="str">
        <f>IF(COUNTIF((BP51:BS51),"A")=0,"",COUNTIF((BP51:BS51),"A"))</f>
        <v/>
      </c>
      <c r="BU51" s="12" t="str">
        <f>IF(SUMPRODUCT(SUMIF($BZ$7:$BZ$10,(BB51:BS51),$CA$7:$CA$10))=0,"",SUMPRODUCT(SUMIF($BZ$7:$BZ$10,(BB51:BS51),$CA$7:$CA$10)))</f>
        <v/>
      </c>
      <c r="BV51" s="117" t="str">
        <f>IF(SUM(BF51,BK51,BP51,BT51)=0,"",SUM(BF51,BK51,BP51,BT51))</f>
        <v/>
      </c>
      <c r="BW51" s="56"/>
    </row>
    <row r="52" spans="1:75" s="2" customFormat="1">
      <c r="A52" s="98"/>
      <c r="B52" s="89"/>
      <c r="C52" s="89"/>
      <c r="D52" s="85"/>
      <c r="E52" s="89"/>
      <c r="F52" s="87"/>
      <c r="G52" s="89"/>
      <c r="H52" s="87"/>
      <c r="I52" s="89"/>
      <c r="J52" s="87"/>
      <c r="K52" s="89"/>
      <c r="L52" s="87"/>
      <c r="M52" s="89"/>
      <c r="N52" s="87"/>
      <c r="O52" s="105"/>
      <c r="P52" s="107"/>
      <c r="Q52" s="89"/>
      <c r="R52" s="89"/>
      <c r="S52" s="69"/>
      <c r="T52" s="89"/>
      <c r="U52" s="110"/>
      <c r="V52" s="89"/>
      <c r="W52" s="194"/>
      <c r="X52" s="186"/>
      <c r="Y52" s="85"/>
      <c r="Z52" s="89"/>
      <c r="AA52" s="89"/>
      <c r="AB52" s="89"/>
      <c r="AC52" s="89"/>
      <c r="AD52" s="89"/>
      <c r="AE52" s="89"/>
      <c r="AF52" s="89"/>
      <c r="AG52" s="89"/>
      <c r="AH52" s="89"/>
      <c r="AI52" s="105"/>
      <c r="AJ52" s="85"/>
      <c r="AK52" s="89"/>
      <c r="AL52" s="89"/>
      <c r="AM52" s="89"/>
      <c r="AN52" s="89"/>
      <c r="AO52" s="89"/>
      <c r="AP52" s="89"/>
      <c r="AQ52" s="89"/>
      <c r="AR52" s="89"/>
      <c r="AS52" s="89"/>
      <c r="AT52" s="105"/>
      <c r="AU52" s="85"/>
      <c r="AV52" s="89"/>
      <c r="AW52" s="89"/>
      <c r="AX52" s="103"/>
      <c r="AY52" s="69"/>
      <c r="AZ52" s="62" t="s">
        <v>25</v>
      </c>
      <c r="BA52" s="62"/>
      <c r="BB52" s="9"/>
      <c r="BC52" s="62"/>
      <c r="BD52" s="62"/>
      <c r="BE52" s="62"/>
      <c r="BF52" s="89"/>
      <c r="BG52" s="9"/>
      <c r="BH52" s="62"/>
      <c r="BI52" s="62"/>
      <c r="BJ52" s="62"/>
      <c r="BK52" s="89"/>
      <c r="BL52" s="9"/>
      <c r="BM52" s="62"/>
      <c r="BN52" s="62"/>
      <c r="BO52" s="62"/>
      <c r="BP52" s="89"/>
      <c r="BQ52" s="9"/>
      <c r="BR52" s="62"/>
      <c r="BS52" s="62"/>
      <c r="BT52" s="89"/>
      <c r="BU52" s="13" t="str">
        <f>IF(SUMPRODUCT(SUMIF($BZ$13:$BZ$17,(BB52:BS52),$CA$13:$CA$17))=0,"",SUMPRODUCT(SUMIF($BZ$13:$BZ$17,(BB52:BS52),$CA$13:$CA$17)))</f>
        <v/>
      </c>
      <c r="BV52" s="118"/>
      <c r="BW52" s="56"/>
    </row>
    <row r="53" spans="1:75" s="2" customFormat="1">
      <c r="A53" s="97">
        <v>24</v>
      </c>
      <c r="B53" s="94"/>
      <c r="C53" s="94"/>
      <c r="D53" s="84"/>
      <c r="E53" s="94" t="str">
        <f>BU53</f>
        <v/>
      </c>
      <c r="F53" s="101" t="str">
        <f>IF(BU53="","",BU53/$BU$5)</f>
        <v/>
      </c>
      <c r="G53" s="94" t="str">
        <f>BU54</f>
        <v/>
      </c>
      <c r="H53" s="101" t="str">
        <f>IF(BU54="","",BU54/$BU$6)</f>
        <v/>
      </c>
      <c r="I53" s="94" t="str">
        <f>IF(AI53=0,"",AI53)</f>
        <v/>
      </c>
      <c r="J53" s="101" t="str">
        <f>IF(I53="","",I53/$AI$6)</f>
        <v/>
      </c>
      <c r="K53" s="94" t="str">
        <f>IF(AT53=0,"",AT53)</f>
        <v/>
      </c>
      <c r="L53" s="86" t="str">
        <f>IF(K53="","",K53/$AT$6)</f>
        <v/>
      </c>
      <c r="M53" s="94" t="str">
        <f>IF(AX53=0,"",AX53)</f>
        <v/>
      </c>
      <c r="N53" s="86" t="str">
        <f>IF(M53="","",M53/$AX$6)</f>
        <v/>
      </c>
      <c r="O53" s="104" t="str">
        <f>IF(SUM(E53,G53,I53,K53,M53)=0,"",SUM(E53,G53,I53,K53,M53))</f>
        <v/>
      </c>
      <c r="P53" s="106" t="str">
        <f>IF(O53="","",(PRODUCT(F53,$F$5)+PRODUCT(H53,$H$5)+PRODUCT(J53,$J$5)+PRODUCT(L53,$L$5)+PRODUCT(N53,$N$5)))</f>
        <v/>
      </c>
      <c r="Q53" s="94" t="str">
        <f>IF(AND(BV53&gt;=9,NOT(BV53="")),"F/A",(IF(P53="","",(IF(P53&gt;=0.9,"A",(IF(P53&gt;=0.8,"B",(IF(P53&gt;=0.7,"C",(IF(P53&gt;=0.6,"D","F")))))))))))</f>
        <v/>
      </c>
      <c r="R53" s="88" t="str">
        <f>IF(O53="","",RANK(O53,$O$7:$O$66))</f>
        <v/>
      </c>
      <c r="S53" s="72"/>
      <c r="T53" s="88" t="str">
        <f>IF(O53="","",(O53-$M$3)/$M$4)</f>
        <v/>
      </c>
      <c r="U53" s="109" t="str">
        <f>IF(T53="","",((T53*9.5347)+85)/100)</f>
        <v/>
      </c>
      <c r="V53" s="94" t="str">
        <f>IF(AND(BV53&gt;=9,NOT(BV53="")),"F/A",(IF(U53="","",(IF(U53&gt;=0.9,"A",(IF(U53&gt;=0.8,"B",(IF(U53&gt;=0.7,"C",(IF(U53&gt;=0.6,"D","F")))))))))))</f>
        <v/>
      </c>
      <c r="W53" s="195"/>
      <c r="X53" s="187"/>
      <c r="Y53" s="84"/>
      <c r="Z53" s="94"/>
      <c r="AA53" s="94"/>
      <c r="AB53" s="94"/>
      <c r="AC53" s="94"/>
      <c r="AD53" s="94"/>
      <c r="AE53" s="94" t="str">
        <f>IF(SUM(Z53:AD53)=0,"",SUM(Z53:AD53))</f>
        <v/>
      </c>
      <c r="AF53" s="94"/>
      <c r="AG53" s="94"/>
      <c r="AH53" s="94"/>
      <c r="AI53" s="104" t="str">
        <f>IF(SUM(AE53,AG53)=0,"",SUM(AE53,AG53))</f>
        <v/>
      </c>
      <c r="AJ53" s="84"/>
      <c r="AK53" s="94"/>
      <c r="AL53" s="94"/>
      <c r="AM53" s="94"/>
      <c r="AN53" s="94"/>
      <c r="AO53" s="94"/>
      <c r="AP53" s="94" t="str">
        <f>IF(SUM(AK53:AO53)=0,"",SUM(AK53:AO53))</f>
        <v/>
      </c>
      <c r="AQ53" s="94"/>
      <c r="AR53" s="94"/>
      <c r="AS53" s="94"/>
      <c r="AT53" s="104" t="str">
        <f>IF(SUM(AP53,AR53)=0,"",SUM(AP53,AR53))</f>
        <v/>
      </c>
      <c r="AU53" s="84"/>
      <c r="AV53" s="94"/>
      <c r="AW53" s="94"/>
      <c r="AX53" s="102" t="str">
        <f>IF(SUM(AV53:AW53)=0,"",SUM(AV53:AW53))</f>
        <v/>
      </c>
      <c r="AY53" s="68"/>
      <c r="AZ53" s="63" t="s">
        <v>24</v>
      </c>
      <c r="BA53" s="63"/>
      <c r="BB53" s="10"/>
      <c r="BC53" s="63"/>
      <c r="BD53" s="63"/>
      <c r="BE53" s="63"/>
      <c r="BF53" s="94" t="str">
        <f>IF(COUNTIF((BB53:BE53),"A")=0,"",COUNTIF((BB53:BE53),"A"))</f>
        <v/>
      </c>
      <c r="BG53" s="10"/>
      <c r="BH53" s="63"/>
      <c r="BI53" s="63"/>
      <c r="BJ53" s="63"/>
      <c r="BK53" s="94" t="str">
        <f>IF(COUNTIF((BG53:BJ53),"A")=0,"",COUNTIF((BG53:BJ53),"A"))</f>
        <v/>
      </c>
      <c r="BL53" s="10"/>
      <c r="BM53" s="63"/>
      <c r="BN53" s="63"/>
      <c r="BO53" s="63"/>
      <c r="BP53" s="94" t="str">
        <f>IF(COUNTIF((BL53:BO53),"A")=0,"",COUNTIF((BL53:BO53),"A"))</f>
        <v/>
      </c>
      <c r="BQ53" s="10"/>
      <c r="BR53" s="63"/>
      <c r="BS53" s="63"/>
      <c r="BT53" s="94" t="str">
        <f>IF(COUNTIF((BP53:BS53),"A")=0,"",COUNTIF((BP53:BS53),"A"))</f>
        <v/>
      </c>
      <c r="BU53" s="12" t="str">
        <f>IF(SUMPRODUCT(SUMIF($BZ$7:$BZ$10,(BB53:BS53),$CA$7:$CA$10))=0,"",SUMPRODUCT(SUMIF($BZ$7:$BZ$10,(BB53:BS53),$CA$7:$CA$10)))</f>
        <v/>
      </c>
      <c r="BV53" s="117" t="str">
        <f>IF(SUM(BF53,BK53,BP53,BT53)=0,"",SUM(BF53,BK53,BP53,BT53))</f>
        <v/>
      </c>
      <c r="BW53" s="56"/>
    </row>
    <row r="54" spans="1:75" s="2" customFormat="1">
      <c r="A54" s="98"/>
      <c r="B54" s="89"/>
      <c r="C54" s="89"/>
      <c r="D54" s="85"/>
      <c r="E54" s="89"/>
      <c r="F54" s="87"/>
      <c r="G54" s="89"/>
      <c r="H54" s="87"/>
      <c r="I54" s="89"/>
      <c r="J54" s="87"/>
      <c r="K54" s="89"/>
      <c r="L54" s="87"/>
      <c r="M54" s="89"/>
      <c r="N54" s="87"/>
      <c r="O54" s="105"/>
      <c r="P54" s="107"/>
      <c r="Q54" s="89"/>
      <c r="R54" s="89"/>
      <c r="S54" s="69"/>
      <c r="T54" s="89"/>
      <c r="U54" s="110"/>
      <c r="V54" s="89"/>
      <c r="W54" s="194"/>
      <c r="X54" s="186"/>
      <c r="Y54" s="85"/>
      <c r="Z54" s="89"/>
      <c r="AA54" s="89"/>
      <c r="AB54" s="89"/>
      <c r="AC54" s="89"/>
      <c r="AD54" s="89"/>
      <c r="AE54" s="89"/>
      <c r="AF54" s="89"/>
      <c r="AG54" s="89"/>
      <c r="AH54" s="89"/>
      <c r="AI54" s="105"/>
      <c r="AJ54" s="85"/>
      <c r="AK54" s="89"/>
      <c r="AL54" s="89"/>
      <c r="AM54" s="89"/>
      <c r="AN54" s="89"/>
      <c r="AO54" s="89"/>
      <c r="AP54" s="89"/>
      <c r="AQ54" s="89"/>
      <c r="AR54" s="89"/>
      <c r="AS54" s="89"/>
      <c r="AT54" s="105"/>
      <c r="AU54" s="85"/>
      <c r="AV54" s="89"/>
      <c r="AW54" s="89"/>
      <c r="AX54" s="103"/>
      <c r="AY54" s="69"/>
      <c r="AZ54" s="62" t="s">
        <v>25</v>
      </c>
      <c r="BA54" s="62"/>
      <c r="BB54" s="9"/>
      <c r="BC54" s="62"/>
      <c r="BD54" s="62"/>
      <c r="BE54" s="62"/>
      <c r="BF54" s="89"/>
      <c r="BG54" s="9"/>
      <c r="BH54" s="62"/>
      <c r="BI54" s="62"/>
      <c r="BJ54" s="62"/>
      <c r="BK54" s="89"/>
      <c r="BL54" s="9"/>
      <c r="BM54" s="62"/>
      <c r="BN54" s="62"/>
      <c r="BO54" s="62"/>
      <c r="BP54" s="89"/>
      <c r="BQ54" s="9"/>
      <c r="BR54" s="62"/>
      <c r="BS54" s="62"/>
      <c r="BT54" s="89"/>
      <c r="BU54" s="13" t="str">
        <f>IF(SUMPRODUCT(SUMIF($BZ$13:$BZ$17,(BB54:BS54),$CA$13:$CA$17))=0,"",SUMPRODUCT(SUMIF($BZ$13:$BZ$17,(BB54:BS54),$CA$13:$CA$17)))</f>
        <v/>
      </c>
      <c r="BV54" s="118"/>
      <c r="BW54" s="56"/>
    </row>
    <row r="55" spans="1:75" s="2" customFormat="1">
      <c r="A55" s="97">
        <v>25</v>
      </c>
      <c r="B55" s="94"/>
      <c r="C55" s="94"/>
      <c r="D55" s="84"/>
      <c r="E55" s="94" t="str">
        <f>BU55</f>
        <v/>
      </c>
      <c r="F55" s="101" t="str">
        <f>IF(BU55="","",BU55/$BU$5)</f>
        <v/>
      </c>
      <c r="G55" s="94" t="str">
        <f>BU56</f>
        <v/>
      </c>
      <c r="H55" s="101" t="str">
        <f>IF(BU56="","",BU56/$BU$6)</f>
        <v/>
      </c>
      <c r="I55" s="94" t="str">
        <f>IF(AI55=0,"",AI55)</f>
        <v/>
      </c>
      <c r="J55" s="101" t="str">
        <f>IF(I55="","",I55/$AI$6)</f>
        <v/>
      </c>
      <c r="K55" s="94" t="str">
        <f>IF(AT55=0,"",AT55)</f>
        <v/>
      </c>
      <c r="L55" s="86" t="str">
        <f>IF(K55="","",K55/$AT$6)</f>
        <v/>
      </c>
      <c r="M55" s="94" t="str">
        <f>IF(AX55=0,"",AX55)</f>
        <v/>
      </c>
      <c r="N55" s="86" t="str">
        <f>IF(M55="","",M55/$AX$6)</f>
        <v/>
      </c>
      <c r="O55" s="104" t="str">
        <f>IF(SUM(E55,G55,I55,K55,M55)=0,"",SUM(E55,G55,I55,K55,M55))</f>
        <v/>
      </c>
      <c r="P55" s="106" t="str">
        <f>IF(O55="","",(PRODUCT(F55,$F$5)+PRODUCT(H55,$H$5)+PRODUCT(J55,$J$5)+PRODUCT(L55,$L$5)+PRODUCT(N55,$N$5)))</f>
        <v/>
      </c>
      <c r="Q55" s="94" t="str">
        <f>IF(AND(BV55&gt;=9,NOT(BV55="")),"F/A",(IF(P55="","",(IF(P55&gt;=0.9,"A",(IF(P55&gt;=0.8,"B",(IF(P55&gt;=0.7,"C",(IF(P55&gt;=0.6,"D","F")))))))))))</f>
        <v/>
      </c>
      <c r="R55" s="88" t="str">
        <f>IF(O55="","",RANK(O55,$O$7:$O$66))</f>
        <v/>
      </c>
      <c r="S55" s="72"/>
      <c r="T55" s="88" t="str">
        <f>IF(O55="","",(O55-$M$3)/$M$4)</f>
        <v/>
      </c>
      <c r="U55" s="109" t="str">
        <f>IF(T55="","",((T55*9.5347)+85)/100)</f>
        <v/>
      </c>
      <c r="V55" s="94" t="str">
        <f>IF(AND(BV55&gt;=9,NOT(BV55="")),"F/A",(IF(U55="","",(IF(U55&gt;=0.9,"A",(IF(U55&gt;=0.8,"B",(IF(U55&gt;=0.7,"C",(IF(U55&gt;=0.6,"D","F")))))))))))</f>
        <v/>
      </c>
      <c r="W55" s="195"/>
      <c r="X55" s="187"/>
      <c r="Y55" s="84"/>
      <c r="Z55" s="94"/>
      <c r="AA55" s="94"/>
      <c r="AB55" s="94"/>
      <c r="AC55" s="94"/>
      <c r="AD55" s="94"/>
      <c r="AE55" s="94" t="str">
        <f>IF(SUM(Z55:AD55)=0,"",SUM(Z55:AD55))</f>
        <v/>
      </c>
      <c r="AF55" s="94"/>
      <c r="AG55" s="94"/>
      <c r="AH55" s="94"/>
      <c r="AI55" s="104" t="str">
        <f>IF(SUM(AE55,AG55)=0,"",SUM(AE55,AG55))</f>
        <v/>
      </c>
      <c r="AJ55" s="84"/>
      <c r="AK55" s="94"/>
      <c r="AL55" s="94"/>
      <c r="AM55" s="94"/>
      <c r="AN55" s="94"/>
      <c r="AO55" s="94"/>
      <c r="AP55" s="94" t="str">
        <f>IF(SUM(AK55:AO55)=0,"",SUM(AK55:AO55))</f>
        <v/>
      </c>
      <c r="AQ55" s="94"/>
      <c r="AR55" s="94"/>
      <c r="AS55" s="94"/>
      <c r="AT55" s="104" t="str">
        <f>IF(SUM(AP55,AR55)=0,"",SUM(AP55,AR55))</f>
        <v/>
      </c>
      <c r="AU55" s="84"/>
      <c r="AV55" s="94"/>
      <c r="AW55" s="94"/>
      <c r="AX55" s="102" t="str">
        <f>IF(SUM(AV55:AW55)=0,"",SUM(AV55:AW55))</f>
        <v/>
      </c>
      <c r="AY55" s="68"/>
      <c r="AZ55" s="63" t="s">
        <v>24</v>
      </c>
      <c r="BA55" s="63"/>
      <c r="BB55" s="10"/>
      <c r="BC55" s="63"/>
      <c r="BD55" s="63"/>
      <c r="BE55" s="63"/>
      <c r="BF55" s="94" t="str">
        <f>IF(COUNTIF((BB55:BE55),"A")=0,"",COUNTIF((BB55:BE55),"A"))</f>
        <v/>
      </c>
      <c r="BG55" s="10"/>
      <c r="BH55" s="63"/>
      <c r="BI55" s="63"/>
      <c r="BJ55" s="63"/>
      <c r="BK55" s="94" t="str">
        <f>IF(COUNTIF((BG55:BJ55),"A")=0,"",COUNTIF((BG55:BJ55),"A"))</f>
        <v/>
      </c>
      <c r="BL55" s="10"/>
      <c r="BM55" s="63"/>
      <c r="BN55" s="63"/>
      <c r="BO55" s="63"/>
      <c r="BP55" s="94" t="str">
        <f>IF(COUNTIF((BL55:BO55),"A")=0,"",COUNTIF((BL55:BO55),"A"))</f>
        <v/>
      </c>
      <c r="BQ55" s="10"/>
      <c r="BR55" s="63"/>
      <c r="BS55" s="63"/>
      <c r="BT55" s="94" t="str">
        <f>IF(COUNTIF((BP55:BS55),"A")=0,"",COUNTIF((BP55:BS55),"A"))</f>
        <v/>
      </c>
      <c r="BU55" s="12" t="str">
        <f>IF(SUMPRODUCT(SUMIF($BZ$7:$BZ$10,(BB55:BS55),$CA$7:$CA$10))=0,"",SUMPRODUCT(SUMIF($BZ$7:$BZ$10,(BB55:BS55),$CA$7:$CA$10)))</f>
        <v/>
      </c>
      <c r="BV55" s="117" t="str">
        <f>IF(SUM(BF55,BK55,BP55,BT55)=0,"",SUM(BF55,BK55,BP55,BT55))</f>
        <v/>
      </c>
      <c r="BW55" s="56"/>
    </row>
    <row r="56" spans="1:75" s="2" customFormat="1">
      <c r="A56" s="98"/>
      <c r="B56" s="89"/>
      <c r="C56" s="89"/>
      <c r="D56" s="85"/>
      <c r="E56" s="89"/>
      <c r="F56" s="87"/>
      <c r="G56" s="89"/>
      <c r="H56" s="87"/>
      <c r="I56" s="89"/>
      <c r="J56" s="87"/>
      <c r="K56" s="89"/>
      <c r="L56" s="87"/>
      <c r="M56" s="89"/>
      <c r="N56" s="87"/>
      <c r="O56" s="105"/>
      <c r="P56" s="107"/>
      <c r="Q56" s="89"/>
      <c r="R56" s="89"/>
      <c r="S56" s="69"/>
      <c r="T56" s="89"/>
      <c r="U56" s="110"/>
      <c r="V56" s="89"/>
      <c r="W56" s="194"/>
      <c r="X56" s="186"/>
      <c r="Y56" s="85"/>
      <c r="Z56" s="89"/>
      <c r="AA56" s="89"/>
      <c r="AB56" s="89"/>
      <c r="AC56" s="89"/>
      <c r="AD56" s="89"/>
      <c r="AE56" s="89"/>
      <c r="AF56" s="89"/>
      <c r="AG56" s="89"/>
      <c r="AH56" s="89"/>
      <c r="AI56" s="105"/>
      <c r="AJ56" s="85"/>
      <c r="AK56" s="89"/>
      <c r="AL56" s="89"/>
      <c r="AM56" s="89"/>
      <c r="AN56" s="89"/>
      <c r="AO56" s="89"/>
      <c r="AP56" s="89"/>
      <c r="AQ56" s="89"/>
      <c r="AR56" s="89"/>
      <c r="AS56" s="89"/>
      <c r="AT56" s="105"/>
      <c r="AU56" s="85"/>
      <c r="AV56" s="89"/>
      <c r="AW56" s="89"/>
      <c r="AX56" s="103"/>
      <c r="AY56" s="69"/>
      <c r="AZ56" s="62" t="s">
        <v>25</v>
      </c>
      <c r="BA56" s="62"/>
      <c r="BB56" s="9"/>
      <c r="BC56" s="62"/>
      <c r="BD56" s="62"/>
      <c r="BE56" s="62"/>
      <c r="BF56" s="89"/>
      <c r="BG56" s="9"/>
      <c r="BH56" s="62"/>
      <c r="BI56" s="62"/>
      <c r="BJ56" s="62"/>
      <c r="BK56" s="89"/>
      <c r="BL56" s="9"/>
      <c r="BM56" s="62"/>
      <c r="BN56" s="62"/>
      <c r="BO56" s="62"/>
      <c r="BP56" s="89"/>
      <c r="BQ56" s="9"/>
      <c r="BR56" s="62"/>
      <c r="BS56" s="62"/>
      <c r="BT56" s="89"/>
      <c r="BU56" s="13" t="str">
        <f>IF(SUMPRODUCT(SUMIF($BZ$13:$BZ$17,(BB56:BS56),$CA$13:$CA$17))=0,"",SUMPRODUCT(SUMIF($BZ$13:$BZ$17,(BB56:BS56),$CA$13:$CA$17)))</f>
        <v/>
      </c>
      <c r="BV56" s="118"/>
      <c r="BW56" s="56"/>
    </row>
    <row r="57" spans="1:75" s="2" customFormat="1">
      <c r="A57" s="97">
        <v>26</v>
      </c>
      <c r="B57" s="94"/>
      <c r="C57" s="94"/>
      <c r="D57" s="84"/>
      <c r="E57" s="94" t="str">
        <f>BU57</f>
        <v/>
      </c>
      <c r="F57" s="101" t="str">
        <f>IF(BU57="","",BU57/$BU$5)</f>
        <v/>
      </c>
      <c r="G57" s="94" t="str">
        <f>BU58</f>
        <v/>
      </c>
      <c r="H57" s="101" t="str">
        <f>IF(BU58="","",BU58/$BU$6)</f>
        <v/>
      </c>
      <c r="I57" s="94" t="str">
        <f>IF(AI57=0,"",AI57)</f>
        <v/>
      </c>
      <c r="J57" s="101" t="str">
        <f>IF(I57="","",I57/$AI$6)</f>
        <v/>
      </c>
      <c r="K57" s="94" t="str">
        <f>IF(AT57=0,"",AT57)</f>
        <v/>
      </c>
      <c r="L57" s="86" t="str">
        <f>IF(K57="","",K57/$AT$6)</f>
        <v/>
      </c>
      <c r="M57" s="94" t="str">
        <f>IF(AX57=0,"",AX57)</f>
        <v/>
      </c>
      <c r="N57" s="86" t="str">
        <f>IF(M57="","",M57/$AX$6)</f>
        <v/>
      </c>
      <c r="O57" s="104" t="str">
        <f>IF(SUM(E57,G57,I57,K57,M57)=0,"",SUM(E57,G57,I57,K57,M57))</f>
        <v/>
      </c>
      <c r="P57" s="106" t="str">
        <f>IF(O57="","",(PRODUCT(F57,$F$5)+PRODUCT(H57,$H$5)+PRODUCT(J57,$J$5)+PRODUCT(L57,$L$5)+PRODUCT(N57,$N$5)))</f>
        <v/>
      </c>
      <c r="Q57" s="94" t="str">
        <f>IF(AND(BV57&gt;=9,NOT(BV57="")),"F/A",(IF(P57="","",(IF(P57&gt;=0.9,"A",(IF(P57&gt;=0.8,"B",(IF(P57&gt;=0.7,"C",(IF(P57&gt;=0.6,"D","F")))))))))))</f>
        <v/>
      </c>
      <c r="R57" s="88" t="str">
        <f>IF(O57="","",RANK(O57,$O$7:$O$66))</f>
        <v/>
      </c>
      <c r="S57" s="72"/>
      <c r="T57" s="88" t="str">
        <f>IF(O57="","",(O57-$M$3)/$M$4)</f>
        <v/>
      </c>
      <c r="U57" s="109" t="str">
        <f>IF(T57="","",((T57*9.5347)+85)/100)</f>
        <v/>
      </c>
      <c r="V57" s="94" t="str">
        <f>IF(AND(BV57&gt;=9,NOT(BV57="")),"F/A",(IF(U57="","",(IF(U57&gt;=0.9,"A",(IF(U57&gt;=0.8,"B",(IF(U57&gt;=0.7,"C",(IF(U57&gt;=0.6,"D","F")))))))))))</f>
        <v/>
      </c>
      <c r="W57" s="195"/>
      <c r="X57" s="187"/>
      <c r="Y57" s="84"/>
      <c r="Z57" s="94"/>
      <c r="AA57" s="94"/>
      <c r="AB57" s="94"/>
      <c r="AC57" s="94"/>
      <c r="AD57" s="94"/>
      <c r="AE57" s="94" t="str">
        <f>IF(SUM(Z57:AD57)=0,"",SUM(Z57:AD57))</f>
        <v/>
      </c>
      <c r="AF57" s="94"/>
      <c r="AG57" s="94"/>
      <c r="AH57" s="94"/>
      <c r="AI57" s="104" t="str">
        <f>IF(SUM(AE57,AG57)=0,"",SUM(AE57,AG57))</f>
        <v/>
      </c>
      <c r="AJ57" s="84"/>
      <c r="AK57" s="94"/>
      <c r="AL57" s="94"/>
      <c r="AM57" s="94"/>
      <c r="AN57" s="94"/>
      <c r="AO57" s="94"/>
      <c r="AP57" s="94" t="str">
        <f>IF(SUM(AK57:AO57)=0,"",SUM(AK57:AO57))</f>
        <v/>
      </c>
      <c r="AQ57" s="94"/>
      <c r="AR57" s="94"/>
      <c r="AS57" s="94"/>
      <c r="AT57" s="104" t="str">
        <f>IF(SUM(AP57,AR57)=0,"",SUM(AP57,AR57))</f>
        <v/>
      </c>
      <c r="AU57" s="84"/>
      <c r="AV57" s="94"/>
      <c r="AW57" s="94"/>
      <c r="AX57" s="102" t="str">
        <f>IF(SUM(AV57:AW57)=0,"",SUM(AV57:AW57))</f>
        <v/>
      </c>
      <c r="AY57" s="68"/>
      <c r="AZ57" s="63" t="s">
        <v>24</v>
      </c>
      <c r="BA57" s="63"/>
      <c r="BB57" s="10"/>
      <c r="BC57" s="63"/>
      <c r="BD57" s="63"/>
      <c r="BE57" s="63"/>
      <c r="BF57" s="94" t="str">
        <f>IF(COUNTIF((BB57:BE57),"A")=0,"",COUNTIF((BB57:BE57),"A"))</f>
        <v/>
      </c>
      <c r="BG57" s="10"/>
      <c r="BH57" s="63"/>
      <c r="BI57" s="63"/>
      <c r="BJ57" s="63"/>
      <c r="BK57" s="94" t="str">
        <f>IF(COUNTIF((BG57:BJ57),"A")=0,"",COUNTIF((BG57:BJ57),"A"))</f>
        <v/>
      </c>
      <c r="BL57" s="10"/>
      <c r="BM57" s="63"/>
      <c r="BN57" s="63"/>
      <c r="BO57" s="63"/>
      <c r="BP57" s="94" t="str">
        <f>IF(COUNTIF((BL57:BO57),"A")=0,"",COUNTIF((BL57:BO57),"A"))</f>
        <v/>
      </c>
      <c r="BQ57" s="10"/>
      <c r="BR57" s="63"/>
      <c r="BS57" s="63"/>
      <c r="BT57" s="94" t="str">
        <f>IF(COUNTIF((BP57:BS57),"A")=0,"",COUNTIF((BP57:BS57),"A"))</f>
        <v/>
      </c>
      <c r="BU57" s="12" t="str">
        <f>IF(SUMPRODUCT(SUMIF($BZ$7:$BZ$10,(BB57:BS57),$CA$7:$CA$10))=0,"",SUMPRODUCT(SUMIF($BZ$7:$BZ$10,(BB57:BS57),$CA$7:$CA$10)))</f>
        <v/>
      </c>
      <c r="BV57" s="117" t="str">
        <f>IF(SUM(BF57,BK57,BP57,BT57)=0,"",SUM(BF57,BK57,BP57,BT57))</f>
        <v/>
      </c>
      <c r="BW57" s="56"/>
    </row>
    <row r="58" spans="1:75" s="2" customFormat="1">
      <c r="A58" s="98"/>
      <c r="B58" s="89"/>
      <c r="C58" s="89"/>
      <c r="D58" s="85"/>
      <c r="E58" s="89"/>
      <c r="F58" s="87"/>
      <c r="G58" s="89"/>
      <c r="H58" s="87"/>
      <c r="I58" s="89"/>
      <c r="J58" s="87"/>
      <c r="K58" s="89"/>
      <c r="L58" s="87"/>
      <c r="M58" s="89"/>
      <c r="N58" s="87"/>
      <c r="O58" s="105"/>
      <c r="P58" s="107"/>
      <c r="Q58" s="89"/>
      <c r="R58" s="89"/>
      <c r="S58" s="69"/>
      <c r="T58" s="89"/>
      <c r="U58" s="110"/>
      <c r="V58" s="89"/>
      <c r="W58" s="194"/>
      <c r="X58" s="186"/>
      <c r="Y58" s="85"/>
      <c r="Z58" s="89"/>
      <c r="AA58" s="89"/>
      <c r="AB58" s="89"/>
      <c r="AC58" s="89"/>
      <c r="AD58" s="89"/>
      <c r="AE58" s="89"/>
      <c r="AF58" s="89"/>
      <c r="AG58" s="89"/>
      <c r="AH58" s="89"/>
      <c r="AI58" s="105"/>
      <c r="AJ58" s="85"/>
      <c r="AK58" s="89"/>
      <c r="AL58" s="89"/>
      <c r="AM58" s="89"/>
      <c r="AN58" s="89"/>
      <c r="AO58" s="89"/>
      <c r="AP58" s="89"/>
      <c r="AQ58" s="89"/>
      <c r="AR58" s="89"/>
      <c r="AS58" s="89"/>
      <c r="AT58" s="105"/>
      <c r="AU58" s="85"/>
      <c r="AV58" s="89"/>
      <c r="AW58" s="89"/>
      <c r="AX58" s="103"/>
      <c r="AY58" s="69"/>
      <c r="AZ58" s="62" t="s">
        <v>25</v>
      </c>
      <c r="BA58" s="62"/>
      <c r="BB58" s="9"/>
      <c r="BC58" s="62"/>
      <c r="BD58" s="62"/>
      <c r="BE58" s="62"/>
      <c r="BF58" s="89"/>
      <c r="BG58" s="9"/>
      <c r="BH58" s="62"/>
      <c r="BI58" s="62"/>
      <c r="BJ58" s="62"/>
      <c r="BK58" s="89"/>
      <c r="BL58" s="9"/>
      <c r="BM58" s="62"/>
      <c r="BN58" s="62"/>
      <c r="BO58" s="62"/>
      <c r="BP58" s="89"/>
      <c r="BQ58" s="9"/>
      <c r="BR58" s="62"/>
      <c r="BS58" s="62"/>
      <c r="BT58" s="89"/>
      <c r="BU58" s="13" t="str">
        <f>IF(SUMPRODUCT(SUMIF($BZ$13:$BZ$17,(BB58:BS58),$CA$13:$CA$17))=0,"",SUMPRODUCT(SUMIF($BZ$13:$BZ$17,(BB58:BS58),$CA$13:$CA$17)))</f>
        <v/>
      </c>
      <c r="BV58" s="118"/>
      <c r="BW58" s="56"/>
    </row>
    <row r="59" spans="1:75" s="2" customFormat="1">
      <c r="A59" s="97">
        <v>27</v>
      </c>
      <c r="B59" s="94"/>
      <c r="C59" s="94"/>
      <c r="D59" s="84"/>
      <c r="E59" s="94" t="str">
        <f>BU59</f>
        <v/>
      </c>
      <c r="F59" s="101" t="str">
        <f>IF(BU59="","",BU59/$BU$5)</f>
        <v/>
      </c>
      <c r="G59" s="94" t="str">
        <f>BU60</f>
        <v/>
      </c>
      <c r="H59" s="101" t="str">
        <f>IF(BU60="","",BU60/$BU$6)</f>
        <v/>
      </c>
      <c r="I59" s="94" t="str">
        <f>IF(AI59=0,"",AI59)</f>
        <v/>
      </c>
      <c r="J59" s="101" t="str">
        <f>IF(I59="","",I59/$AI$6)</f>
        <v/>
      </c>
      <c r="K59" s="94" t="str">
        <f>IF(AT59=0,"",AT59)</f>
        <v/>
      </c>
      <c r="L59" s="86" t="str">
        <f>IF(K59="","",K59/$AT$6)</f>
        <v/>
      </c>
      <c r="M59" s="94" t="str">
        <f>IF(AX59=0,"",AX59)</f>
        <v/>
      </c>
      <c r="N59" s="86" t="str">
        <f>IF(M59="","",M59/$AX$6)</f>
        <v/>
      </c>
      <c r="O59" s="104" t="str">
        <f>IF(SUM(E59,G59,I59,K59,M59)=0,"",SUM(E59,G59,I59,K59,M59))</f>
        <v/>
      </c>
      <c r="P59" s="106" t="str">
        <f>IF(O59="","",(PRODUCT(F59,$F$5)+PRODUCT(H59,$H$5)+PRODUCT(J59,$J$5)+PRODUCT(L59,$L$5)+PRODUCT(N59,$N$5)))</f>
        <v/>
      </c>
      <c r="Q59" s="94" t="str">
        <f>IF(AND(BV59&gt;=9,NOT(BV59="")),"F/A",(IF(P59="","",(IF(P59&gt;=0.9,"A",(IF(P59&gt;=0.8,"B",(IF(P59&gt;=0.7,"C",(IF(P59&gt;=0.6,"D","F")))))))))))</f>
        <v/>
      </c>
      <c r="R59" s="88" t="str">
        <f>IF(O59="","",RANK(O59,$O$7:$O$66))</f>
        <v/>
      </c>
      <c r="S59" s="72"/>
      <c r="T59" s="88" t="str">
        <f>IF(O59="","",(O59-$M$3)/$M$4)</f>
        <v/>
      </c>
      <c r="U59" s="109" t="str">
        <f>IF(T59="","",((T59*9.5347)+85)/100)</f>
        <v/>
      </c>
      <c r="V59" s="94" t="str">
        <f>IF(AND(BV59&gt;=9,NOT(BV59="")),"F/A",(IF(U59="","",(IF(U59&gt;=0.9,"A",(IF(U59&gt;=0.8,"B",(IF(U59&gt;=0.7,"C",(IF(U59&gt;=0.6,"D","F")))))))))))</f>
        <v/>
      </c>
      <c r="W59" s="195"/>
      <c r="X59" s="187"/>
      <c r="Y59" s="84"/>
      <c r="Z59" s="94"/>
      <c r="AA59" s="94"/>
      <c r="AB59" s="94"/>
      <c r="AC59" s="94"/>
      <c r="AD59" s="94"/>
      <c r="AE59" s="94" t="str">
        <f>IF(SUM(Z59:AD59)=0,"",SUM(Z59:AD59))</f>
        <v/>
      </c>
      <c r="AF59" s="94"/>
      <c r="AG59" s="94"/>
      <c r="AH59" s="94"/>
      <c r="AI59" s="104" t="str">
        <f>IF(SUM(AE59,AG59)=0,"",SUM(AE59,AG59))</f>
        <v/>
      </c>
      <c r="AJ59" s="84"/>
      <c r="AK59" s="94"/>
      <c r="AL59" s="94"/>
      <c r="AM59" s="94"/>
      <c r="AN59" s="94"/>
      <c r="AO59" s="94"/>
      <c r="AP59" s="94" t="str">
        <f>IF(SUM(AK59:AO59)=0,"",SUM(AK59:AO59))</f>
        <v/>
      </c>
      <c r="AQ59" s="94"/>
      <c r="AR59" s="94"/>
      <c r="AS59" s="94"/>
      <c r="AT59" s="104" t="str">
        <f>IF(SUM(AP59,AR59)=0,"",SUM(AP59,AR59))</f>
        <v/>
      </c>
      <c r="AU59" s="84"/>
      <c r="AV59" s="94"/>
      <c r="AW59" s="94"/>
      <c r="AX59" s="102" t="str">
        <f>IF(SUM(AV59:AW59)=0,"",SUM(AV59:AW59))</f>
        <v/>
      </c>
      <c r="AY59" s="68"/>
      <c r="AZ59" s="63" t="s">
        <v>24</v>
      </c>
      <c r="BA59" s="63"/>
      <c r="BB59" s="10"/>
      <c r="BC59" s="63"/>
      <c r="BD59" s="63"/>
      <c r="BE59" s="63"/>
      <c r="BF59" s="94" t="str">
        <f>IF(COUNTIF((BB59:BE59),"A")=0,"",COUNTIF((BB59:BE59),"A"))</f>
        <v/>
      </c>
      <c r="BG59" s="10"/>
      <c r="BH59" s="63"/>
      <c r="BI59" s="63"/>
      <c r="BJ59" s="63"/>
      <c r="BK59" s="94" t="str">
        <f>IF(COUNTIF((BG59:BJ59),"A")=0,"",COUNTIF((BG59:BJ59),"A"))</f>
        <v/>
      </c>
      <c r="BL59" s="10"/>
      <c r="BM59" s="63"/>
      <c r="BN59" s="63"/>
      <c r="BO59" s="63"/>
      <c r="BP59" s="94" t="str">
        <f>IF(COUNTIF((BL59:BO59),"A")=0,"",COUNTIF((BL59:BO59),"A"))</f>
        <v/>
      </c>
      <c r="BQ59" s="10"/>
      <c r="BR59" s="63"/>
      <c r="BS59" s="63"/>
      <c r="BT59" s="94" t="str">
        <f>IF(COUNTIF((BP59:BS59),"A")=0,"",COUNTIF((BP59:BS59),"A"))</f>
        <v/>
      </c>
      <c r="BU59" s="12" t="str">
        <f>IF(SUMPRODUCT(SUMIF($BZ$7:$BZ$10,(BB59:BS59),$CA$7:$CA$10))=0,"",SUMPRODUCT(SUMIF($BZ$7:$BZ$10,(BB59:BS59),$CA$7:$CA$10)))</f>
        <v/>
      </c>
      <c r="BV59" s="117" t="str">
        <f>IF(SUM(BF59,BK59,BP59,BT59)=0,"",SUM(BF59,BK59,BP59,BT59))</f>
        <v/>
      </c>
      <c r="BW59" s="56"/>
    </row>
    <row r="60" spans="1:75" s="2" customFormat="1">
      <c r="A60" s="98"/>
      <c r="B60" s="89"/>
      <c r="C60" s="89"/>
      <c r="D60" s="85"/>
      <c r="E60" s="89"/>
      <c r="F60" s="87"/>
      <c r="G60" s="89"/>
      <c r="H60" s="87"/>
      <c r="I60" s="89"/>
      <c r="J60" s="87"/>
      <c r="K60" s="89"/>
      <c r="L60" s="87"/>
      <c r="M60" s="89"/>
      <c r="N60" s="87"/>
      <c r="O60" s="105"/>
      <c r="P60" s="107"/>
      <c r="Q60" s="89"/>
      <c r="R60" s="89"/>
      <c r="S60" s="69"/>
      <c r="T60" s="89"/>
      <c r="U60" s="110"/>
      <c r="V60" s="89"/>
      <c r="W60" s="194"/>
      <c r="X60" s="186"/>
      <c r="Y60" s="85"/>
      <c r="Z60" s="89"/>
      <c r="AA60" s="89"/>
      <c r="AB60" s="89"/>
      <c r="AC60" s="89"/>
      <c r="AD60" s="89"/>
      <c r="AE60" s="89"/>
      <c r="AF60" s="89"/>
      <c r="AG60" s="89"/>
      <c r="AH60" s="89"/>
      <c r="AI60" s="105"/>
      <c r="AJ60" s="85"/>
      <c r="AK60" s="89"/>
      <c r="AL60" s="89"/>
      <c r="AM60" s="89"/>
      <c r="AN60" s="89"/>
      <c r="AO60" s="89"/>
      <c r="AP60" s="89"/>
      <c r="AQ60" s="89"/>
      <c r="AR60" s="89"/>
      <c r="AS60" s="89"/>
      <c r="AT60" s="105"/>
      <c r="AU60" s="85"/>
      <c r="AV60" s="89"/>
      <c r="AW60" s="89"/>
      <c r="AX60" s="103"/>
      <c r="AY60" s="69"/>
      <c r="AZ60" s="62" t="s">
        <v>25</v>
      </c>
      <c r="BA60" s="62"/>
      <c r="BB60" s="9"/>
      <c r="BC60" s="62"/>
      <c r="BD60" s="62"/>
      <c r="BE60" s="62"/>
      <c r="BF60" s="89"/>
      <c r="BG60" s="9"/>
      <c r="BH60" s="62"/>
      <c r="BI60" s="62"/>
      <c r="BJ60" s="62"/>
      <c r="BK60" s="89"/>
      <c r="BL60" s="9"/>
      <c r="BM60" s="62"/>
      <c r="BN60" s="62"/>
      <c r="BO60" s="62"/>
      <c r="BP60" s="89"/>
      <c r="BQ60" s="9"/>
      <c r="BR60" s="62"/>
      <c r="BS60" s="62"/>
      <c r="BT60" s="89"/>
      <c r="BU60" s="13" t="str">
        <f>IF(SUMPRODUCT(SUMIF($BZ$13:$BZ$17,(BB60:BS60),$CA$13:$CA$17))=0,"",SUMPRODUCT(SUMIF($BZ$13:$BZ$17,(BB60:BS60),$CA$13:$CA$17)))</f>
        <v/>
      </c>
      <c r="BV60" s="118"/>
      <c r="BW60" s="56"/>
    </row>
    <row r="61" spans="1:75" s="2" customFormat="1">
      <c r="A61" s="97">
        <v>28</v>
      </c>
      <c r="B61" s="94"/>
      <c r="C61" s="94"/>
      <c r="D61" s="84"/>
      <c r="E61" s="94" t="str">
        <f>BU61</f>
        <v/>
      </c>
      <c r="F61" s="101" t="str">
        <f>IF(BU61="","",BU61/$BU$5)</f>
        <v/>
      </c>
      <c r="G61" s="94" t="str">
        <f>BU62</f>
        <v/>
      </c>
      <c r="H61" s="101" t="str">
        <f>IF(BU62="","",BU62/$BU$6)</f>
        <v/>
      </c>
      <c r="I61" s="94" t="str">
        <f>IF(AI61=0,"",AI61)</f>
        <v/>
      </c>
      <c r="J61" s="101" t="str">
        <f>IF(I61="","",I61/$AI$6)</f>
        <v/>
      </c>
      <c r="K61" s="94" t="str">
        <f>IF(AT61=0,"",AT61)</f>
        <v/>
      </c>
      <c r="L61" s="86" t="str">
        <f>IF(K61="","",K61/$AT$6)</f>
        <v/>
      </c>
      <c r="M61" s="94" t="str">
        <f>IF(AX61=0,"",AX61)</f>
        <v/>
      </c>
      <c r="N61" s="86" t="str">
        <f>IF(M61="","",M61/$AX$6)</f>
        <v/>
      </c>
      <c r="O61" s="104" t="str">
        <f>IF(SUM(E61,G61,I61,K61,M61)=0,"",SUM(E61,G61,I61,K61,M61))</f>
        <v/>
      </c>
      <c r="P61" s="106" t="str">
        <f>IF(O61="","",(PRODUCT(F61,$F$5)+PRODUCT(H61,$H$5)+PRODUCT(J61,$J$5)+PRODUCT(L61,$L$5)+PRODUCT(N61,$N$5)))</f>
        <v/>
      </c>
      <c r="Q61" s="94" t="str">
        <f>IF(AND(BV61&gt;=9,NOT(BV61="")),"F/A",(IF(P61="","",(IF(P61&gt;=0.9,"A",(IF(P61&gt;=0.8,"B",(IF(P61&gt;=0.7,"C",(IF(P61&gt;=0.6,"D","F")))))))))))</f>
        <v/>
      </c>
      <c r="R61" s="88" t="str">
        <f>IF(O61="","",RANK(O61,$O$7:$O$66))</f>
        <v/>
      </c>
      <c r="S61" s="72"/>
      <c r="T61" s="88" t="str">
        <f>IF(O61="","",(O61-$M$3)/$M$4)</f>
        <v/>
      </c>
      <c r="U61" s="109" t="str">
        <f>IF(T61="","",((T61*9.5347)+85)/100)</f>
        <v/>
      </c>
      <c r="V61" s="94" t="str">
        <f>IF(AND(BV61&gt;=9,NOT(BV61="")),"F/A",(IF(U61="","",(IF(U61&gt;=0.9,"A",(IF(U61&gt;=0.8,"B",(IF(U61&gt;=0.7,"C",(IF(U61&gt;=0.6,"D","F")))))))))))</f>
        <v/>
      </c>
      <c r="W61" s="195"/>
      <c r="X61" s="187"/>
      <c r="Y61" s="84"/>
      <c r="Z61" s="94"/>
      <c r="AA61" s="94"/>
      <c r="AB61" s="94"/>
      <c r="AC61" s="94"/>
      <c r="AD61" s="94"/>
      <c r="AE61" s="94" t="str">
        <f>IF(SUM(Z61:AD61)=0,"",SUM(Z61:AD61))</f>
        <v/>
      </c>
      <c r="AF61" s="94"/>
      <c r="AG61" s="94"/>
      <c r="AH61" s="94"/>
      <c r="AI61" s="104" t="str">
        <f>IF(SUM(AE61,AG61)=0,"",SUM(AE61,AG61))</f>
        <v/>
      </c>
      <c r="AJ61" s="84"/>
      <c r="AK61" s="94"/>
      <c r="AL61" s="94"/>
      <c r="AM61" s="94"/>
      <c r="AN61" s="94"/>
      <c r="AO61" s="94"/>
      <c r="AP61" s="94" t="str">
        <f>IF(SUM(AK61:AO61)=0,"",SUM(AK61:AO61))</f>
        <v/>
      </c>
      <c r="AQ61" s="94"/>
      <c r="AR61" s="94"/>
      <c r="AS61" s="94"/>
      <c r="AT61" s="104" t="str">
        <f>IF(SUM(AP61,AR61)=0,"",SUM(AP61,AR61))</f>
        <v/>
      </c>
      <c r="AU61" s="84"/>
      <c r="AV61" s="94"/>
      <c r="AW61" s="94"/>
      <c r="AX61" s="102" t="str">
        <f>IF(SUM(AV61:AW61)=0,"",SUM(AV61:AW61))</f>
        <v/>
      </c>
      <c r="AY61" s="68"/>
      <c r="AZ61" s="63" t="s">
        <v>24</v>
      </c>
      <c r="BA61" s="63"/>
      <c r="BB61" s="10"/>
      <c r="BC61" s="63"/>
      <c r="BD61" s="63"/>
      <c r="BE61" s="63"/>
      <c r="BF61" s="94" t="str">
        <f>IF(COUNTIF((BB61:BE61),"A")=0,"",COUNTIF((BB61:BE61),"A"))</f>
        <v/>
      </c>
      <c r="BG61" s="10"/>
      <c r="BH61" s="63"/>
      <c r="BI61" s="63"/>
      <c r="BJ61" s="63"/>
      <c r="BK61" s="94" t="str">
        <f>IF(COUNTIF((BG61:BJ61),"A")=0,"",COUNTIF((BG61:BJ61),"A"))</f>
        <v/>
      </c>
      <c r="BL61" s="10"/>
      <c r="BM61" s="63"/>
      <c r="BN61" s="63"/>
      <c r="BO61" s="63"/>
      <c r="BP61" s="94" t="str">
        <f>IF(COUNTIF((BL61:BO61),"A")=0,"",COUNTIF((BL61:BO61),"A"))</f>
        <v/>
      </c>
      <c r="BQ61" s="10"/>
      <c r="BR61" s="63"/>
      <c r="BS61" s="63"/>
      <c r="BT61" s="94" t="str">
        <f>IF(COUNTIF((BP61:BS61),"A")=0,"",COUNTIF((BP61:BS61),"A"))</f>
        <v/>
      </c>
      <c r="BU61" s="12" t="str">
        <f>IF(SUMPRODUCT(SUMIF($BZ$7:$BZ$10,(BB61:BS61),$CA$7:$CA$10))=0,"",SUMPRODUCT(SUMIF($BZ$7:$BZ$10,(BB61:BS61),$CA$7:$CA$10)))</f>
        <v/>
      </c>
      <c r="BV61" s="117" t="str">
        <f>IF(SUM(BF61,BK61,BP61,BT61)=0,"",SUM(BF61,BK61,BP61,BT61))</f>
        <v/>
      </c>
      <c r="BW61" s="56"/>
    </row>
    <row r="62" spans="1:75" s="2" customFormat="1">
      <c r="A62" s="98"/>
      <c r="B62" s="89"/>
      <c r="C62" s="89"/>
      <c r="D62" s="85"/>
      <c r="E62" s="89"/>
      <c r="F62" s="87"/>
      <c r="G62" s="89"/>
      <c r="H62" s="87"/>
      <c r="I62" s="89"/>
      <c r="J62" s="87"/>
      <c r="K62" s="89"/>
      <c r="L62" s="87"/>
      <c r="M62" s="89"/>
      <c r="N62" s="87"/>
      <c r="O62" s="105"/>
      <c r="P62" s="107"/>
      <c r="Q62" s="89"/>
      <c r="R62" s="89"/>
      <c r="S62" s="69"/>
      <c r="T62" s="89"/>
      <c r="U62" s="110"/>
      <c r="V62" s="89"/>
      <c r="W62" s="194"/>
      <c r="X62" s="186"/>
      <c r="Y62" s="85"/>
      <c r="Z62" s="89"/>
      <c r="AA62" s="89"/>
      <c r="AB62" s="89"/>
      <c r="AC62" s="89"/>
      <c r="AD62" s="89"/>
      <c r="AE62" s="89"/>
      <c r="AF62" s="89"/>
      <c r="AG62" s="89"/>
      <c r="AH62" s="89"/>
      <c r="AI62" s="105"/>
      <c r="AJ62" s="85"/>
      <c r="AK62" s="89"/>
      <c r="AL62" s="89"/>
      <c r="AM62" s="89"/>
      <c r="AN62" s="89"/>
      <c r="AO62" s="89"/>
      <c r="AP62" s="89"/>
      <c r="AQ62" s="89"/>
      <c r="AR62" s="89"/>
      <c r="AS62" s="89"/>
      <c r="AT62" s="105"/>
      <c r="AU62" s="85"/>
      <c r="AV62" s="89"/>
      <c r="AW62" s="89"/>
      <c r="AX62" s="103"/>
      <c r="AY62" s="69"/>
      <c r="AZ62" s="62" t="s">
        <v>25</v>
      </c>
      <c r="BA62" s="62"/>
      <c r="BB62" s="9"/>
      <c r="BC62" s="62"/>
      <c r="BD62" s="62"/>
      <c r="BE62" s="62"/>
      <c r="BF62" s="89"/>
      <c r="BG62" s="9"/>
      <c r="BH62" s="62"/>
      <c r="BI62" s="62"/>
      <c r="BJ62" s="62"/>
      <c r="BK62" s="89"/>
      <c r="BL62" s="9"/>
      <c r="BM62" s="62"/>
      <c r="BN62" s="62"/>
      <c r="BO62" s="62"/>
      <c r="BP62" s="89"/>
      <c r="BQ62" s="9"/>
      <c r="BR62" s="62"/>
      <c r="BS62" s="62"/>
      <c r="BT62" s="89"/>
      <c r="BU62" s="13" t="str">
        <f>IF(SUMPRODUCT(SUMIF($BZ$13:$BZ$17,(BB62:BS62),$CA$13:$CA$17))=0,"",SUMPRODUCT(SUMIF($BZ$13:$BZ$17,(BB62:BS62),$CA$13:$CA$17)))</f>
        <v/>
      </c>
      <c r="BV62" s="118"/>
      <c r="BW62" s="56"/>
    </row>
    <row r="63" spans="1:75" s="2" customFormat="1">
      <c r="A63" s="97">
        <v>29</v>
      </c>
      <c r="B63" s="94"/>
      <c r="C63" s="94"/>
      <c r="D63" s="84"/>
      <c r="E63" s="94" t="str">
        <f>BU63</f>
        <v/>
      </c>
      <c r="F63" s="101" t="str">
        <f>IF(BU63="","",BU63/$BU$5)</f>
        <v/>
      </c>
      <c r="G63" s="94" t="str">
        <f>BU64</f>
        <v/>
      </c>
      <c r="H63" s="101" t="str">
        <f>IF(BU64="","",BU64/$BU$6)</f>
        <v/>
      </c>
      <c r="I63" s="94" t="str">
        <f>IF(AI63=0,"",AI63)</f>
        <v/>
      </c>
      <c r="J63" s="101" t="str">
        <f>IF(I63="","",I63/$AI$6)</f>
        <v/>
      </c>
      <c r="K63" s="94" t="str">
        <f>IF(AT63=0,"",AT63)</f>
        <v/>
      </c>
      <c r="L63" s="86" t="str">
        <f>IF(K63="","",K63/$AT$6)</f>
        <v/>
      </c>
      <c r="M63" s="94" t="str">
        <f>IF(AX63=0,"",AX63)</f>
        <v/>
      </c>
      <c r="N63" s="86" t="str">
        <f>IF(M63="","",M63/$AX$6)</f>
        <v/>
      </c>
      <c r="O63" s="104" t="str">
        <f>IF(SUM(E63,G63,I63,K63,M63)=0,"",SUM(E63,G63,I63,K63,M63))</f>
        <v/>
      </c>
      <c r="P63" s="106" t="str">
        <f>IF(O63="","",(PRODUCT(F63,$F$5)+PRODUCT(H63,$H$5)+PRODUCT(J63,$J$5)+PRODUCT(L63,$L$5)+PRODUCT(N63,$N$5)))</f>
        <v/>
      </c>
      <c r="Q63" s="94" t="str">
        <f>IF(AND(BV63&gt;=9,NOT(BV63="")),"F/A",(IF(P63="","",(IF(P63&gt;=0.9,"A",(IF(P63&gt;=0.8,"B",(IF(P63&gt;=0.7,"C",(IF(P63&gt;=0.6,"D","F")))))))))))</f>
        <v/>
      </c>
      <c r="R63" s="88" t="str">
        <f>IF(O63="","",RANK(O63,$O$7:$O$66))</f>
        <v/>
      </c>
      <c r="S63" s="72"/>
      <c r="T63" s="88" t="str">
        <f>IF(O63="","",(O63-$M$3)/$M$4)</f>
        <v/>
      </c>
      <c r="U63" s="109" t="str">
        <f>IF(T63="","",((T63*9.5347)+85)/100)</f>
        <v/>
      </c>
      <c r="V63" s="94" t="str">
        <f>IF(AND(BV63&gt;=9,NOT(BV63="")),"F/A",(IF(U63="","",(IF(U63&gt;=0.9,"A",(IF(U63&gt;=0.8,"B",(IF(U63&gt;=0.7,"C",(IF(U63&gt;=0.6,"D","F")))))))))))</f>
        <v/>
      </c>
      <c r="W63" s="195"/>
      <c r="X63" s="187"/>
      <c r="Y63" s="84"/>
      <c r="Z63" s="94"/>
      <c r="AA63" s="94"/>
      <c r="AB63" s="94"/>
      <c r="AC63" s="94"/>
      <c r="AD63" s="94"/>
      <c r="AE63" s="94" t="str">
        <f>IF(SUM(Z63:AD63)=0,"",SUM(Z63:AD63))</f>
        <v/>
      </c>
      <c r="AF63" s="94"/>
      <c r="AG63" s="94"/>
      <c r="AH63" s="94"/>
      <c r="AI63" s="104" t="str">
        <f>IF(SUM(AE63,AG63)=0,"",SUM(AE63,AG63))</f>
        <v/>
      </c>
      <c r="AJ63" s="84"/>
      <c r="AK63" s="94"/>
      <c r="AL63" s="94"/>
      <c r="AM63" s="94"/>
      <c r="AN63" s="94"/>
      <c r="AO63" s="94"/>
      <c r="AP63" s="94" t="str">
        <f>IF(SUM(AK63:AO63)=0,"",SUM(AK63:AO63))</f>
        <v/>
      </c>
      <c r="AQ63" s="94"/>
      <c r="AR63" s="94"/>
      <c r="AS63" s="94"/>
      <c r="AT63" s="104" t="str">
        <f>IF(SUM(AP63,AR63)=0,"",SUM(AP63,AR63))</f>
        <v/>
      </c>
      <c r="AU63" s="84"/>
      <c r="AV63" s="94"/>
      <c r="AW63" s="94"/>
      <c r="AX63" s="102" t="str">
        <f>IF(SUM(AV63:AW63)=0,"",SUM(AV63:AW63))</f>
        <v/>
      </c>
      <c r="AY63" s="68"/>
      <c r="AZ63" s="63" t="s">
        <v>24</v>
      </c>
      <c r="BA63" s="63"/>
      <c r="BB63" s="10"/>
      <c r="BC63" s="63"/>
      <c r="BD63" s="63"/>
      <c r="BE63" s="63"/>
      <c r="BF63" s="94" t="str">
        <f>IF(COUNTIF((BB63:BE63),"A")=0,"",COUNTIF((BB63:BE63),"A"))</f>
        <v/>
      </c>
      <c r="BG63" s="10"/>
      <c r="BH63" s="63"/>
      <c r="BI63" s="63"/>
      <c r="BJ63" s="63"/>
      <c r="BK63" s="94" t="str">
        <f>IF(COUNTIF((BG63:BJ63),"A")=0,"",COUNTIF((BG63:BJ63),"A"))</f>
        <v/>
      </c>
      <c r="BL63" s="10"/>
      <c r="BM63" s="63"/>
      <c r="BN63" s="63"/>
      <c r="BO63" s="63"/>
      <c r="BP63" s="94" t="str">
        <f>IF(COUNTIF((BL63:BO63),"A")=0,"",COUNTIF((BL63:BO63),"A"))</f>
        <v/>
      </c>
      <c r="BQ63" s="10"/>
      <c r="BR63" s="63"/>
      <c r="BS63" s="63"/>
      <c r="BT63" s="94" t="str">
        <f>IF(COUNTIF((BP63:BS63),"A")=0,"",COUNTIF((BP63:BS63),"A"))</f>
        <v/>
      </c>
      <c r="BU63" s="12" t="str">
        <f>IF(SUMPRODUCT(SUMIF($BZ$7:$BZ$10,(BB63:BS63),$CA$7:$CA$10))=0,"",SUMPRODUCT(SUMIF($BZ$7:$BZ$10,(BB63:BS63),$CA$7:$CA$10)))</f>
        <v/>
      </c>
      <c r="BV63" s="117" t="str">
        <f>IF(SUM(BF63,BK63,BP63,BT63)=0,"",SUM(BF63,BK63,BP63,BT63))</f>
        <v/>
      </c>
      <c r="BW63" s="56"/>
    </row>
    <row r="64" spans="1:75" s="2" customFormat="1">
      <c r="A64" s="98"/>
      <c r="B64" s="89"/>
      <c r="C64" s="89"/>
      <c r="D64" s="85"/>
      <c r="E64" s="89"/>
      <c r="F64" s="87"/>
      <c r="G64" s="89"/>
      <c r="H64" s="87"/>
      <c r="I64" s="89"/>
      <c r="J64" s="87"/>
      <c r="K64" s="89"/>
      <c r="L64" s="87"/>
      <c r="M64" s="89"/>
      <c r="N64" s="87"/>
      <c r="O64" s="105"/>
      <c r="P64" s="107"/>
      <c r="Q64" s="89"/>
      <c r="R64" s="89"/>
      <c r="S64" s="69"/>
      <c r="T64" s="89"/>
      <c r="U64" s="110"/>
      <c r="V64" s="89"/>
      <c r="W64" s="194"/>
      <c r="X64" s="186"/>
      <c r="Y64" s="85"/>
      <c r="Z64" s="89"/>
      <c r="AA64" s="89"/>
      <c r="AB64" s="89"/>
      <c r="AC64" s="89"/>
      <c r="AD64" s="89"/>
      <c r="AE64" s="89"/>
      <c r="AF64" s="89"/>
      <c r="AG64" s="89"/>
      <c r="AH64" s="89"/>
      <c r="AI64" s="105"/>
      <c r="AJ64" s="85"/>
      <c r="AK64" s="89"/>
      <c r="AL64" s="89"/>
      <c r="AM64" s="89"/>
      <c r="AN64" s="89"/>
      <c r="AO64" s="89"/>
      <c r="AP64" s="89"/>
      <c r="AQ64" s="89"/>
      <c r="AR64" s="89"/>
      <c r="AS64" s="89"/>
      <c r="AT64" s="105"/>
      <c r="AU64" s="85"/>
      <c r="AV64" s="89"/>
      <c r="AW64" s="89"/>
      <c r="AX64" s="103"/>
      <c r="AY64" s="69"/>
      <c r="AZ64" s="62" t="s">
        <v>25</v>
      </c>
      <c r="BA64" s="62"/>
      <c r="BB64" s="9"/>
      <c r="BC64" s="62"/>
      <c r="BD64" s="62"/>
      <c r="BE64" s="62"/>
      <c r="BF64" s="89"/>
      <c r="BG64" s="9"/>
      <c r="BH64" s="62"/>
      <c r="BI64" s="62"/>
      <c r="BJ64" s="62"/>
      <c r="BK64" s="89"/>
      <c r="BL64" s="9"/>
      <c r="BM64" s="62"/>
      <c r="BN64" s="62"/>
      <c r="BO64" s="62"/>
      <c r="BP64" s="89"/>
      <c r="BQ64" s="9"/>
      <c r="BR64" s="62"/>
      <c r="BS64" s="62"/>
      <c r="BT64" s="89"/>
      <c r="BU64" s="13" t="str">
        <f>IF(SUMPRODUCT(SUMIF($BZ$13:$BZ$17,(BB64:BS64),$CA$13:$CA$17))=0,"",SUMPRODUCT(SUMIF($BZ$13:$BZ$17,(BB64:BS64),$CA$13:$CA$17)))</f>
        <v/>
      </c>
      <c r="BV64" s="118"/>
      <c r="BW64" s="56"/>
    </row>
    <row r="65" spans="1:75" s="2" customFormat="1">
      <c r="A65" s="97">
        <v>30</v>
      </c>
      <c r="B65" s="94"/>
      <c r="C65" s="94"/>
      <c r="D65" s="84"/>
      <c r="E65" s="94" t="str">
        <f>BU65</f>
        <v/>
      </c>
      <c r="F65" s="101" t="str">
        <f>IF(BU65="","",BU65/$BU$5)</f>
        <v/>
      </c>
      <c r="G65" s="94" t="str">
        <f>BU66</f>
        <v/>
      </c>
      <c r="H65" s="101"/>
      <c r="I65" s="94" t="str">
        <f>IF(AI65=0,"",AI65)</f>
        <v/>
      </c>
      <c r="J65" s="101" t="str">
        <f>IF(I65="","",I65/$AI$6)</f>
        <v/>
      </c>
      <c r="K65" s="94" t="str">
        <f>IF(AT65=0,"",AT65)</f>
        <v/>
      </c>
      <c r="L65" s="86" t="str">
        <f>IF(K65="","",K65/$AT$6)</f>
        <v/>
      </c>
      <c r="M65" s="94" t="str">
        <f>IF(AX65=0,"",AX65)</f>
        <v/>
      </c>
      <c r="N65" s="86" t="str">
        <f>IF(M65="","",M65/$AX$6)</f>
        <v/>
      </c>
      <c r="O65" s="104" t="str">
        <f>IF(SUM(E65,G65,I65,K65,M65)=0,"",SUM(E65,G65,I65,K65,M65))</f>
        <v/>
      </c>
      <c r="P65" s="106" t="str">
        <f>IF(O65="","",(PRODUCT(F65,$F$5)+PRODUCT(H65,$H$5)+PRODUCT(J65,$J$5)+PRODUCT(L65,$L$5)+PRODUCT(N65,$N$5)))</f>
        <v/>
      </c>
      <c r="Q65" s="94" t="str">
        <f>IF(AND(BV65&gt;=9,NOT(BV65="")),"F/A",(IF(P65="","",(IF(P65&gt;=0.9,"A",(IF(P65&gt;=0.8,"B",(IF(P65&gt;=0.7,"C",(IF(P65&gt;=0.6,"D","F")))))))))))</f>
        <v/>
      </c>
      <c r="R65" s="88" t="str">
        <f>IF(O65="","",RANK(O65,$O$7:$O$66))</f>
        <v/>
      </c>
      <c r="S65" s="72"/>
      <c r="T65" s="88" t="str">
        <f>IF(O65="","",(O65-$M$3)/$M$4)</f>
        <v/>
      </c>
      <c r="U65" s="109" t="str">
        <f>IF(T65="","",((T65*9.5347)+85)/100)</f>
        <v/>
      </c>
      <c r="V65" s="94" t="str">
        <f>IF(AND(BV65&gt;=9,NOT(BV65="")),"F/A",(IF(U65="","",(IF(U65&gt;=0.9,"A",(IF(U65&gt;=0.8,"B",(IF(U65&gt;=0.7,"C",(IF(U65&gt;=0.6,"D","F")))))))))))</f>
        <v/>
      </c>
      <c r="W65" s="195"/>
      <c r="X65" s="187"/>
      <c r="Y65" s="84"/>
      <c r="Z65" s="94"/>
      <c r="AA65" s="94"/>
      <c r="AB65" s="94"/>
      <c r="AC65" s="94"/>
      <c r="AD65" s="94"/>
      <c r="AE65" s="94" t="str">
        <f>IF(SUM(Z65:AD65)=0,"",SUM(Z65:AD65))</f>
        <v/>
      </c>
      <c r="AF65" s="94"/>
      <c r="AG65" s="94"/>
      <c r="AH65" s="94"/>
      <c r="AI65" s="104" t="str">
        <f>IF(SUM(AE65,AG65)=0,"",SUM(AE65,AG65))</f>
        <v/>
      </c>
      <c r="AJ65" s="84"/>
      <c r="AK65" s="94"/>
      <c r="AL65" s="94"/>
      <c r="AM65" s="94"/>
      <c r="AN65" s="94"/>
      <c r="AO65" s="94"/>
      <c r="AP65" s="94" t="str">
        <f>IF(SUM(AK65:AO65)=0,"",SUM(AK65:AO65))</f>
        <v/>
      </c>
      <c r="AQ65" s="94"/>
      <c r="AR65" s="94"/>
      <c r="AS65" s="94"/>
      <c r="AT65" s="104" t="str">
        <f>IF(SUM(AP65,AR65)=0,"",SUM(AP65,AR65))</f>
        <v/>
      </c>
      <c r="AU65" s="84"/>
      <c r="AV65" s="94"/>
      <c r="AW65" s="94"/>
      <c r="AX65" s="102" t="str">
        <f>IF(SUM(AV65:AW65)=0,"",SUM(AV65:AW65))</f>
        <v/>
      </c>
      <c r="AY65" s="68"/>
      <c r="AZ65" s="63" t="s">
        <v>24</v>
      </c>
      <c r="BA65" s="63"/>
      <c r="BB65" s="10"/>
      <c r="BC65" s="63"/>
      <c r="BD65" s="63"/>
      <c r="BE65" s="63"/>
      <c r="BF65" s="94" t="str">
        <f>IF(COUNTIF((BB65:BE65),"A")=0,"",COUNTIF((BB65:BE65),"A"))</f>
        <v/>
      </c>
      <c r="BG65" s="10"/>
      <c r="BH65" s="63"/>
      <c r="BI65" s="63"/>
      <c r="BJ65" s="63"/>
      <c r="BK65" s="94" t="str">
        <f>IF(COUNTIF((BG65:BJ65),"A")=0,"",COUNTIF((BG65:BJ65),"A"))</f>
        <v/>
      </c>
      <c r="BL65" s="10"/>
      <c r="BM65" s="63"/>
      <c r="BN65" s="63"/>
      <c r="BO65" s="63"/>
      <c r="BP65" s="94" t="str">
        <f>IF(COUNTIF((BL65:BO65),"A")=0,"",COUNTIF((BL65:BO65),"A"))</f>
        <v/>
      </c>
      <c r="BQ65" s="10"/>
      <c r="BR65" s="63"/>
      <c r="BS65" s="63"/>
      <c r="BT65" s="94" t="str">
        <f>IF(COUNTIF((BP65:BS65),"A")=0,"",COUNTIF((BP65:BS65),"A"))</f>
        <v/>
      </c>
      <c r="BU65" s="12" t="str">
        <f>IF(SUMPRODUCT(SUMIF($BZ$7:$BZ$10,(BB65:BS65),$CA$7:$CA$10))=0,"",SUMPRODUCT(SUMIF($BZ$7:$BZ$10,(BB65:BS65),$CA$7:$CA$10)))</f>
        <v/>
      </c>
      <c r="BV65" s="117" t="str">
        <f>IF(SUM(BF65,BK65,BP65,BT65)=0,"",SUM(BF65,BK65,BP65,BT65))</f>
        <v/>
      </c>
      <c r="BW65" s="56"/>
    </row>
    <row r="66" spans="1:75" s="2" customFormat="1" ht="16.5" thickBot="1">
      <c r="A66" s="113"/>
      <c r="B66" s="111"/>
      <c r="C66" s="111"/>
      <c r="D66" s="114"/>
      <c r="E66" s="111"/>
      <c r="F66" s="112"/>
      <c r="G66" s="111"/>
      <c r="H66" s="112"/>
      <c r="I66" s="111"/>
      <c r="J66" s="112"/>
      <c r="K66" s="111"/>
      <c r="L66" s="112"/>
      <c r="M66" s="111"/>
      <c r="N66" s="112"/>
      <c r="O66" s="115"/>
      <c r="P66" s="116"/>
      <c r="Q66" s="111"/>
      <c r="R66" s="111"/>
      <c r="S66" s="71"/>
      <c r="T66" s="111"/>
      <c r="U66" s="158"/>
      <c r="V66" s="111"/>
      <c r="W66" s="197"/>
      <c r="X66" s="189"/>
      <c r="Y66" s="114"/>
      <c r="Z66" s="111"/>
      <c r="AA66" s="111"/>
      <c r="AB66" s="111"/>
      <c r="AC66" s="111"/>
      <c r="AD66" s="111"/>
      <c r="AE66" s="111"/>
      <c r="AF66" s="111"/>
      <c r="AG66" s="111"/>
      <c r="AH66" s="111"/>
      <c r="AI66" s="115"/>
      <c r="AJ66" s="114"/>
      <c r="AK66" s="111"/>
      <c r="AL66" s="111"/>
      <c r="AM66" s="111"/>
      <c r="AN66" s="111"/>
      <c r="AO66" s="111"/>
      <c r="AP66" s="111"/>
      <c r="AQ66" s="111"/>
      <c r="AR66" s="111"/>
      <c r="AS66" s="111"/>
      <c r="AT66" s="115"/>
      <c r="AU66" s="114"/>
      <c r="AV66" s="111"/>
      <c r="AW66" s="111"/>
      <c r="AX66" s="119"/>
      <c r="AY66" s="71"/>
      <c r="AZ66" s="64" t="s">
        <v>25</v>
      </c>
      <c r="BA66" s="64"/>
      <c r="BB66" s="25"/>
      <c r="BC66" s="64"/>
      <c r="BD66" s="64"/>
      <c r="BE66" s="64"/>
      <c r="BF66" s="111"/>
      <c r="BG66" s="25"/>
      <c r="BH66" s="64"/>
      <c r="BI66" s="64"/>
      <c r="BJ66" s="64"/>
      <c r="BK66" s="111"/>
      <c r="BL66" s="25"/>
      <c r="BM66" s="64"/>
      <c r="BN66" s="64"/>
      <c r="BO66" s="64"/>
      <c r="BP66" s="111"/>
      <c r="BQ66" s="25"/>
      <c r="BR66" s="64"/>
      <c r="BS66" s="64"/>
      <c r="BT66" s="111"/>
      <c r="BU66" s="26" t="str">
        <f>IF(SUMPRODUCT(SUMIF($BZ$13:$BZ$17,(BB66:BS66),$CA$13:$CA$17))=0,"",SUMPRODUCT(SUMIF($BZ$13:$BZ$17,(BB66:BS66),$CA$13:$CA$17)))</f>
        <v/>
      </c>
      <c r="BV66" s="120"/>
      <c r="BW66" s="59"/>
    </row>
    <row r="67" spans="1:75">
      <c r="W67" s="198"/>
      <c r="X67" s="190"/>
    </row>
  </sheetData>
  <mergeCells count="1681">
    <mergeCell ref="BP65:BP66"/>
    <mergeCell ref="BT65:BT66"/>
    <mergeCell ref="BV65:BV66"/>
    <mergeCell ref="AU65:AU66"/>
    <mergeCell ref="AV65:AV66"/>
    <mergeCell ref="AW65:AW66"/>
    <mergeCell ref="AX65:AX66"/>
    <mergeCell ref="BF65:BF66"/>
    <mergeCell ref="BK65:BK66"/>
    <mergeCell ref="AO65:AO66"/>
    <mergeCell ref="AP65:AP66"/>
    <mergeCell ref="AQ65:AQ66"/>
    <mergeCell ref="AR65:AR66"/>
    <mergeCell ref="AS65:AS66"/>
    <mergeCell ref="AT65:AT66"/>
    <mergeCell ref="AI65:AI66"/>
    <mergeCell ref="AJ65:AJ66"/>
    <mergeCell ref="AK65:AK66"/>
    <mergeCell ref="AL65:AL66"/>
    <mergeCell ref="AM65:AM66"/>
    <mergeCell ref="AN65:AN66"/>
    <mergeCell ref="AC65:AC66"/>
    <mergeCell ref="AD65:AD66"/>
    <mergeCell ref="AE65:AE66"/>
    <mergeCell ref="AF65:AF66"/>
    <mergeCell ref="AG65:AG66"/>
    <mergeCell ref="AH65:AH66"/>
    <mergeCell ref="W65:W66"/>
    <mergeCell ref="X65:X66"/>
    <mergeCell ref="Y65:Y66"/>
    <mergeCell ref="Z65:Z66"/>
    <mergeCell ref="AA65:AA66"/>
    <mergeCell ref="AB65:AB66"/>
    <mergeCell ref="P65:P66"/>
    <mergeCell ref="Q65:Q66"/>
    <mergeCell ref="R65:R66"/>
    <mergeCell ref="T65:T66"/>
    <mergeCell ref="U65:U66"/>
    <mergeCell ref="V65:V66"/>
    <mergeCell ref="J65:J66"/>
    <mergeCell ref="K65:K66"/>
    <mergeCell ref="L65:L66"/>
    <mergeCell ref="M65:M66"/>
    <mergeCell ref="N65:N66"/>
    <mergeCell ref="O65:O66"/>
    <mergeCell ref="BV63:BV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W63:AW64"/>
    <mergeCell ref="AX63:AX64"/>
    <mergeCell ref="BF63:BF64"/>
    <mergeCell ref="BK63:BK64"/>
    <mergeCell ref="BP63:BP64"/>
    <mergeCell ref="BT63:BT64"/>
    <mergeCell ref="AQ63:AQ64"/>
    <mergeCell ref="AR63:AR64"/>
    <mergeCell ref="AS63:AS64"/>
    <mergeCell ref="AT63:AT64"/>
    <mergeCell ref="AU63:AU64"/>
    <mergeCell ref="AV63:AV64"/>
    <mergeCell ref="AK63:AK64"/>
    <mergeCell ref="AL63:AL64"/>
    <mergeCell ref="AM63:AM64"/>
    <mergeCell ref="AN63:AN64"/>
    <mergeCell ref="AO63:AO64"/>
    <mergeCell ref="AP63:AP64"/>
    <mergeCell ref="AE63:AE64"/>
    <mergeCell ref="AF63:AF64"/>
    <mergeCell ref="AG63:AG64"/>
    <mergeCell ref="AH63:AH64"/>
    <mergeCell ref="AI63:AI64"/>
    <mergeCell ref="AJ63:AJ64"/>
    <mergeCell ref="Y63:Y64"/>
    <mergeCell ref="Z63:Z64"/>
    <mergeCell ref="AA63:AA64"/>
    <mergeCell ref="AB63:AB64"/>
    <mergeCell ref="AC63:AC64"/>
    <mergeCell ref="AD63:AD64"/>
    <mergeCell ref="R63:R64"/>
    <mergeCell ref="T63:T64"/>
    <mergeCell ref="U63:U64"/>
    <mergeCell ref="V63:V64"/>
    <mergeCell ref="W63:W64"/>
    <mergeCell ref="X63:X64"/>
    <mergeCell ref="L63:L64"/>
    <mergeCell ref="M63:M64"/>
    <mergeCell ref="N63:N64"/>
    <mergeCell ref="O63:O64"/>
    <mergeCell ref="P63:P64"/>
    <mergeCell ref="Q63:Q64"/>
    <mergeCell ref="F63:F64"/>
    <mergeCell ref="G63:G64"/>
    <mergeCell ref="H63:H64"/>
    <mergeCell ref="I63:I64"/>
    <mergeCell ref="J63:J64"/>
    <mergeCell ref="K63:K64"/>
    <mergeCell ref="BF61:BF62"/>
    <mergeCell ref="BK61:BK62"/>
    <mergeCell ref="BP61:BP62"/>
    <mergeCell ref="BT61:BT62"/>
    <mergeCell ref="BV61:BV62"/>
    <mergeCell ref="A63:A64"/>
    <mergeCell ref="B63:B64"/>
    <mergeCell ref="C63:C64"/>
    <mergeCell ref="D63:D64"/>
    <mergeCell ref="E63:E64"/>
    <mergeCell ref="AS61:AS62"/>
    <mergeCell ref="AT61:AT62"/>
    <mergeCell ref="AU61:AU62"/>
    <mergeCell ref="AV61:AV62"/>
    <mergeCell ref="AW61:AW62"/>
    <mergeCell ref="AX61:AX62"/>
    <mergeCell ref="AM61:AM62"/>
    <mergeCell ref="AN61:AN62"/>
    <mergeCell ref="AO61:AO62"/>
    <mergeCell ref="AP61:AP62"/>
    <mergeCell ref="AQ61:AQ62"/>
    <mergeCell ref="AR61:AR62"/>
    <mergeCell ref="AG61:AG62"/>
    <mergeCell ref="AH61:AH62"/>
    <mergeCell ref="AI61:AI62"/>
    <mergeCell ref="AJ61:AJ62"/>
    <mergeCell ref="AK61:AK62"/>
    <mergeCell ref="AL61:AL62"/>
    <mergeCell ref="AA61:AA62"/>
    <mergeCell ref="AB61:AB62"/>
    <mergeCell ref="AC61:AC62"/>
    <mergeCell ref="AD61:AD62"/>
    <mergeCell ref="AE61:AE62"/>
    <mergeCell ref="AF61:AF62"/>
    <mergeCell ref="U61:U62"/>
    <mergeCell ref="V61:V62"/>
    <mergeCell ref="W61:W62"/>
    <mergeCell ref="X61:X62"/>
    <mergeCell ref="Y61:Y62"/>
    <mergeCell ref="Z61:Z62"/>
    <mergeCell ref="N61:N62"/>
    <mergeCell ref="O61:O62"/>
    <mergeCell ref="P61:P62"/>
    <mergeCell ref="Q61:Q62"/>
    <mergeCell ref="R61:R62"/>
    <mergeCell ref="T61:T62"/>
    <mergeCell ref="H61:H62"/>
    <mergeCell ref="I61:I62"/>
    <mergeCell ref="J61:J62"/>
    <mergeCell ref="K61:K62"/>
    <mergeCell ref="L61:L62"/>
    <mergeCell ref="M61:M62"/>
    <mergeCell ref="BP59:BP60"/>
    <mergeCell ref="BT59:BT60"/>
    <mergeCell ref="BV59:BV60"/>
    <mergeCell ref="A61:A62"/>
    <mergeCell ref="B61:B62"/>
    <mergeCell ref="C61:C62"/>
    <mergeCell ref="D61:D62"/>
    <mergeCell ref="E61:E62"/>
    <mergeCell ref="F61:F62"/>
    <mergeCell ref="G61:G62"/>
    <mergeCell ref="AU59:AU60"/>
    <mergeCell ref="AV59:AV60"/>
    <mergeCell ref="AW59:AW60"/>
    <mergeCell ref="AX59:AX60"/>
    <mergeCell ref="BF59:BF60"/>
    <mergeCell ref="BK59:BK60"/>
    <mergeCell ref="AO59:AO60"/>
    <mergeCell ref="AP59:AP60"/>
    <mergeCell ref="AQ59:AQ60"/>
    <mergeCell ref="AR59:AR60"/>
    <mergeCell ref="AS59:AS60"/>
    <mergeCell ref="AT59:AT60"/>
    <mergeCell ref="AI59:AI60"/>
    <mergeCell ref="AJ59:AJ60"/>
    <mergeCell ref="AK59:AK60"/>
    <mergeCell ref="AL59:AL60"/>
    <mergeCell ref="AM59:AM60"/>
    <mergeCell ref="AN59:AN60"/>
    <mergeCell ref="AC59:AC60"/>
    <mergeCell ref="AD59:AD60"/>
    <mergeCell ref="AE59:AE60"/>
    <mergeCell ref="AF59:AF60"/>
    <mergeCell ref="AG59:AG60"/>
    <mergeCell ref="AH59:AH60"/>
    <mergeCell ref="W59:W60"/>
    <mergeCell ref="X59:X60"/>
    <mergeCell ref="Y59:Y60"/>
    <mergeCell ref="Z59:Z60"/>
    <mergeCell ref="AA59:AA60"/>
    <mergeCell ref="AB59:AB60"/>
    <mergeCell ref="P59:P60"/>
    <mergeCell ref="Q59:Q60"/>
    <mergeCell ref="R59:R60"/>
    <mergeCell ref="T59:T60"/>
    <mergeCell ref="U59:U60"/>
    <mergeCell ref="V59:V60"/>
    <mergeCell ref="J59:J60"/>
    <mergeCell ref="K59:K60"/>
    <mergeCell ref="L59:L60"/>
    <mergeCell ref="M59:M60"/>
    <mergeCell ref="N59:N60"/>
    <mergeCell ref="O59:O60"/>
    <mergeCell ref="BV57:BV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W57:AW58"/>
    <mergeCell ref="AX57:AX58"/>
    <mergeCell ref="BF57:BF58"/>
    <mergeCell ref="BK57:BK58"/>
    <mergeCell ref="BP57:BP58"/>
    <mergeCell ref="BT57:BT58"/>
    <mergeCell ref="AQ57:AQ58"/>
    <mergeCell ref="AR57:AR58"/>
    <mergeCell ref="AS57:AS58"/>
    <mergeCell ref="AT57:AT58"/>
    <mergeCell ref="AU57:AU58"/>
    <mergeCell ref="AV57:AV58"/>
    <mergeCell ref="AK57:AK58"/>
    <mergeCell ref="AL57:AL58"/>
    <mergeCell ref="AM57:AM58"/>
    <mergeCell ref="AN57:AN58"/>
    <mergeCell ref="AO57:AO58"/>
    <mergeCell ref="AP57:AP58"/>
    <mergeCell ref="AE57:AE58"/>
    <mergeCell ref="AF57:AF58"/>
    <mergeCell ref="AG57:AG58"/>
    <mergeCell ref="AH57:AH58"/>
    <mergeCell ref="AI57:AI58"/>
    <mergeCell ref="AJ57:AJ58"/>
    <mergeCell ref="Y57:Y58"/>
    <mergeCell ref="Z57:Z58"/>
    <mergeCell ref="AA57:AA58"/>
    <mergeCell ref="AB57:AB58"/>
    <mergeCell ref="AC57:AC58"/>
    <mergeCell ref="AD57:AD58"/>
    <mergeCell ref="R57:R58"/>
    <mergeCell ref="T57:T58"/>
    <mergeCell ref="U57:U58"/>
    <mergeCell ref="V57:V58"/>
    <mergeCell ref="W57:W58"/>
    <mergeCell ref="X57:X58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BF55:BF56"/>
    <mergeCell ref="BK55:BK56"/>
    <mergeCell ref="BP55:BP56"/>
    <mergeCell ref="BT55:BT56"/>
    <mergeCell ref="BV55:BV56"/>
    <mergeCell ref="A57:A58"/>
    <mergeCell ref="B57:B58"/>
    <mergeCell ref="C57:C58"/>
    <mergeCell ref="D57:D58"/>
    <mergeCell ref="E57:E58"/>
    <mergeCell ref="AS55:AS56"/>
    <mergeCell ref="AT55:AT56"/>
    <mergeCell ref="AU55:AU56"/>
    <mergeCell ref="AV55:AV56"/>
    <mergeCell ref="AW55:AW56"/>
    <mergeCell ref="AX55:AX56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N55:N56"/>
    <mergeCell ref="O55:O56"/>
    <mergeCell ref="P55:P56"/>
    <mergeCell ref="Q55:Q56"/>
    <mergeCell ref="R55:R56"/>
    <mergeCell ref="T55:T56"/>
    <mergeCell ref="H55:H56"/>
    <mergeCell ref="I55:I56"/>
    <mergeCell ref="J55:J56"/>
    <mergeCell ref="K55:K56"/>
    <mergeCell ref="L55:L56"/>
    <mergeCell ref="M55:M56"/>
    <mergeCell ref="BP53:BP54"/>
    <mergeCell ref="BT53:BT54"/>
    <mergeCell ref="BV53:BV54"/>
    <mergeCell ref="A55:A56"/>
    <mergeCell ref="B55:B56"/>
    <mergeCell ref="C55:C56"/>
    <mergeCell ref="D55:D56"/>
    <mergeCell ref="E55:E56"/>
    <mergeCell ref="F55:F56"/>
    <mergeCell ref="G55:G56"/>
    <mergeCell ref="AU53:AU54"/>
    <mergeCell ref="AV53:AV54"/>
    <mergeCell ref="AW53:AW54"/>
    <mergeCell ref="AX53:AX54"/>
    <mergeCell ref="BF53:BF54"/>
    <mergeCell ref="BK53:BK54"/>
    <mergeCell ref="AO53:AO54"/>
    <mergeCell ref="AP53:AP54"/>
    <mergeCell ref="AQ53:AQ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P53:P54"/>
    <mergeCell ref="Q53:Q54"/>
    <mergeCell ref="R53:R54"/>
    <mergeCell ref="T53:T54"/>
    <mergeCell ref="U53:U54"/>
    <mergeCell ref="V53:V54"/>
    <mergeCell ref="J53:J54"/>
    <mergeCell ref="K53:K54"/>
    <mergeCell ref="L53:L54"/>
    <mergeCell ref="M53:M54"/>
    <mergeCell ref="N53:N54"/>
    <mergeCell ref="O53:O54"/>
    <mergeCell ref="BV51:BV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W51:AW52"/>
    <mergeCell ref="AX51:AX52"/>
    <mergeCell ref="BF51:BF52"/>
    <mergeCell ref="BK51:BK52"/>
    <mergeCell ref="BP51:BP52"/>
    <mergeCell ref="BT51:BT52"/>
    <mergeCell ref="AQ51:AQ52"/>
    <mergeCell ref="AR51:AR52"/>
    <mergeCell ref="AS51:AS52"/>
    <mergeCell ref="AT51:AT52"/>
    <mergeCell ref="AU51:AU52"/>
    <mergeCell ref="AV51:AV52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Y51:Y52"/>
    <mergeCell ref="Z51:Z52"/>
    <mergeCell ref="AA51:AA52"/>
    <mergeCell ref="AB51:AB52"/>
    <mergeCell ref="AC51:AC52"/>
    <mergeCell ref="AD51:AD52"/>
    <mergeCell ref="R51:R52"/>
    <mergeCell ref="T51:T52"/>
    <mergeCell ref="U51:U52"/>
    <mergeCell ref="V51:V52"/>
    <mergeCell ref="W51:W52"/>
    <mergeCell ref="X51:X52"/>
    <mergeCell ref="L51:L52"/>
    <mergeCell ref="M51:M52"/>
    <mergeCell ref="N51:N52"/>
    <mergeCell ref="O51:O52"/>
    <mergeCell ref="P51:P52"/>
    <mergeCell ref="Q51:Q52"/>
    <mergeCell ref="F51:F52"/>
    <mergeCell ref="G51:G52"/>
    <mergeCell ref="H51:H52"/>
    <mergeCell ref="I51:I52"/>
    <mergeCell ref="J51:J52"/>
    <mergeCell ref="K51:K52"/>
    <mergeCell ref="BF49:BF50"/>
    <mergeCell ref="BK49:BK50"/>
    <mergeCell ref="BP49:BP50"/>
    <mergeCell ref="BT49:BT50"/>
    <mergeCell ref="BV49:BV50"/>
    <mergeCell ref="A51:A52"/>
    <mergeCell ref="B51:B52"/>
    <mergeCell ref="C51:C52"/>
    <mergeCell ref="D51:D52"/>
    <mergeCell ref="E51:E52"/>
    <mergeCell ref="AS49:AS50"/>
    <mergeCell ref="AT49:AT50"/>
    <mergeCell ref="AU49:AU50"/>
    <mergeCell ref="AV49:AV50"/>
    <mergeCell ref="AW49:AW50"/>
    <mergeCell ref="AX49:AX50"/>
    <mergeCell ref="AM49:AM50"/>
    <mergeCell ref="AN49:AN50"/>
    <mergeCell ref="AO49:AO50"/>
    <mergeCell ref="AP49:AP50"/>
    <mergeCell ref="AQ49:AQ50"/>
    <mergeCell ref="AR49:AR50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X49:X50"/>
    <mergeCell ref="Y49:Y50"/>
    <mergeCell ref="Z49:Z50"/>
    <mergeCell ref="N49:N50"/>
    <mergeCell ref="O49:O50"/>
    <mergeCell ref="P49:P50"/>
    <mergeCell ref="Q49:Q50"/>
    <mergeCell ref="R49:R50"/>
    <mergeCell ref="T49:T50"/>
    <mergeCell ref="H49:H50"/>
    <mergeCell ref="I49:I50"/>
    <mergeCell ref="J49:J50"/>
    <mergeCell ref="K49:K50"/>
    <mergeCell ref="L49:L50"/>
    <mergeCell ref="M49:M50"/>
    <mergeCell ref="BP47:BP48"/>
    <mergeCell ref="BT47:BT48"/>
    <mergeCell ref="BV47:BV48"/>
    <mergeCell ref="A49:A50"/>
    <mergeCell ref="B49:B50"/>
    <mergeCell ref="C49:C50"/>
    <mergeCell ref="D49:D50"/>
    <mergeCell ref="E49:E50"/>
    <mergeCell ref="F49:F50"/>
    <mergeCell ref="G49:G50"/>
    <mergeCell ref="AU47:AU48"/>
    <mergeCell ref="AV47:AV48"/>
    <mergeCell ref="AW47:AW48"/>
    <mergeCell ref="AX47:AX48"/>
    <mergeCell ref="BF47:BF48"/>
    <mergeCell ref="BK47:BK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P47:P48"/>
    <mergeCell ref="Q47:Q48"/>
    <mergeCell ref="R47:R48"/>
    <mergeCell ref="T47:T48"/>
    <mergeCell ref="U47:U48"/>
    <mergeCell ref="V47:V48"/>
    <mergeCell ref="J47:J48"/>
    <mergeCell ref="K47:K48"/>
    <mergeCell ref="L47:L48"/>
    <mergeCell ref="M47:M48"/>
    <mergeCell ref="N47:N48"/>
    <mergeCell ref="O47:O48"/>
    <mergeCell ref="BV45:BV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W45:AW46"/>
    <mergeCell ref="AX45:AX46"/>
    <mergeCell ref="BF45:BF46"/>
    <mergeCell ref="BK45:BK46"/>
    <mergeCell ref="BP45:BP46"/>
    <mergeCell ref="BT45:BT46"/>
    <mergeCell ref="AQ45:AQ46"/>
    <mergeCell ref="AR45:AR46"/>
    <mergeCell ref="AS45:AS46"/>
    <mergeCell ref="AT45:AT46"/>
    <mergeCell ref="AU45:AU46"/>
    <mergeCell ref="AV45:AV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H45:AH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R45:R46"/>
    <mergeCell ref="T45:T46"/>
    <mergeCell ref="U45:U46"/>
    <mergeCell ref="V45:V46"/>
    <mergeCell ref="W45:W46"/>
    <mergeCell ref="X45:X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BF43:BF44"/>
    <mergeCell ref="BK43:BK44"/>
    <mergeCell ref="BP43:BP44"/>
    <mergeCell ref="BT43:BT44"/>
    <mergeCell ref="BV43:BV44"/>
    <mergeCell ref="A45:A46"/>
    <mergeCell ref="B45:B46"/>
    <mergeCell ref="C45:C46"/>
    <mergeCell ref="D45:D46"/>
    <mergeCell ref="E45:E46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N43:N44"/>
    <mergeCell ref="O43:O44"/>
    <mergeCell ref="P43:P44"/>
    <mergeCell ref="Q43:Q44"/>
    <mergeCell ref="R43:R44"/>
    <mergeCell ref="T43:T44"/>
    <mergeCell ref="H43:H44"/>
    <mergeCell ref="I43:I44"/>
    <mergeCell ref="J43:J44"/>
    <mergeCell ref="K43:K44"/>
    <mergeCell ref="L43:L44"/>
    <mergeCell ref="M43:M44"/>
    <mergeCell ref="BP41:BP42"/>
    <mergeCell ref="BT41:BT42"/>
    <mergeCell ref="BV41:BV42"/>
    <mergeCell ref="A43:A44"/>
    <mergeCell ref="B43:B44"/>
    <mergeCell ref="C43:C44"/>
    <mergeCell ref="D43:D44"/>
    <mergeCell ref="E43:E44"/>
    <mergeCell ref="F43:F44"/>
    <mergeCell ref="G43:G44"/>
    <mergeCell ref="AU41:AU42"/>
    <mergeCell ref="AV41:AV42"/>
    <mergeCell ref="AW41:AW42"/>
    <mergeCell ref="AX41:AX42"/>
    <mergeCell ref="BF41:BF42"/>
    <mergeCell ref="BK41:BK42"/>
    <mergeCell ref="AO41:AO42"/>
    <mergeCell ref="AP41:AP42"/>
    <mergeCell ref="AQ41:AQ42"/>
    <mergeCell ref="AR41:AR42"/>
    <mergeCell ref="AS41:AS42"/>
    <mergeCell ref="AT41:AT42"/>
    <mergeCell ref="AI41:AI42"/>
    <mergeCell ref="AJ41:AJ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P41:P42"/>
    <mergeCell ref="Q41:Q42"/>
    <mergeCell ref="R41:R42"/>
    <mergeCell ref="T41:T42"/>
    <mergeCell ref="U41:U42"/>
    <mergeCell ref="V41:V42"/>
    <mergeCell ref="J41:J42"/>
    <mergeCell ref="K41:K42"/>
    <mergeCell ref="L41:L42"/>
    <mergeCell ref="M41:M42"/>
    <mergeCell ref="N41:N42"/>
    <mergeCell ref="O41:O42"/>
    <mergeCell ref="BV39:BV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W39:AW40"/>
    <mergeCell ref="AX39:AX40"/>
    <mergeCell ref="BF39:BF40"/>
    <mergeCell ref="BK39:BK40"/>
    <mergeCell ref="BP39:BP40"/>
    <mergeCell ref="BT39:BT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R39:R40"/>
    <mergeCell ref="T39:T40"/>
    <mergeCell ref="U39:U40"/>
    <mergeCell ref="V39:V40"/>
    <mergeCell ref="W39:W40"/>
    <mergeCell ref="X39:X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BF37:BF38"/>
    <mergeCell ref="BK37:BK38"/>
    <mergeCell ref="BP37:BP38"/>
    <mergeCell ref="BT37:BT38"/>
    <mergeCell ref="BV37:BV38"/>
    <mergeCell ref="A39:A40"/>
    <mergeCell ref="B39:B40"/>
    <mergeCell ref="C39:C40"/>
    <mergeCell ref="D39:D40"/>
    <mergeCell ref="E39:E40"/>
    <mergeCell ref="AS37:AS38"/>
    <mergeCell ref="AT37:AT38"/>
    <mergeCell ref="AU37:AU38"/>
    <mergeCell ref="AV37:AV38"/>
    <mergeCell ref="AW37:AW38"/>
    <mergeCell ref="AX37:AX38"/>
    <mergeCell ref="AM37:AM38"/>
    <mergeCell ref="AN37:AN38"/>
    <mergeCell ref="AO37:AO38"/>
    <mergeCell ref="AP37:AP38"/>
    <mergeCell ref="AQ37:AQ38"/>
    <mergeCell ref="AR37:AR38"/>
    <mergeCell ref="AG37:AG38"/>
    <mergeCell ref="AH37:AH38"/>
    <mergeCell ref="AI37:AI38"/>
    <mergeCell ref="AJ37:AJ38"/>
    <mergeCell ref="AK37:AK38"/>
    <mergeCell ref="AL37:AL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N37:N38"/>
    <mergeCell ref="O37:O38"/>
    <mergeCell ref="P37:P38"/>
    <mergeCell ref="Q37:Q38"/>
    <mergeCell ref="R37:R38"/>
    <mergeCell ref="T37:T38"/>
    <mergeCell ref="H37:H38"/>
    <mergeCell ref="I37:I38"/>
    <mergeCell ref="J37:J38"/>
    <mergeCell ref="K37:K38"/>
    <mergeCell ref="L37:L38"/>
    <mergeCell ref="M37:M38"/>
    <mergeCell ref="BP35:BP36"/>
    <mergeCell ref="BT35:BT36"/>
    <mergeCell ref="BV35:BV36"/>
    <mergeCell ref="A37:A38"/>
    <mergeCell ref="B37:B38"/>
    <mergeCell ref="C37:C38"/>
    <mergeCell ref="D37:D38"/>
    <mergeCell ref="E37:E38"/>
    <mergeCell ref="F37:F38"/>
    <mergeCell ref="G37:G38"/>
    <mergeCell ref="AU35:AU36"/>
    <mergeCell ref="AV35:AV36"/>
    <mergeCell ref="AW35:AW36"/>
    <mergeCell ref="AX35:AX36"/>
    <mergeCell ref="BF35:BF36"/>
    <mergeCell ref="BK35:BK36"/>
    <mergeCell ref="AO35:AO36"/>
    <mergeCell ref="AP35:AP36"/>
    <mergeCell ref="AQ35:AQ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P35:P36"/>
    <mergeCell ref="Q35:Q36"/>
    <mergeCell ref="R35:R36"/>
    <mergeCell ref="T35:T36"/>
    <mergeCell ref="U35:U36"/>
    <mergeCell ref="V35:V36"/>
    <mergeCell ref="J35:J36"/>
    <mergeCell ref="K35:K36"/>
    <mergeCell ref="L35:L36"/>
    <mergeCell ref="M35:M36"/>
    <mergeCell ref="N35:N36"/>
    <mergeCell ref="O35:O36"/>
    <mergeCell ref="BV33:BV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W33:AW34"/>
    <mergeCell ref="AX33:AX34"/>
    <mergeCell ref="BF33:BF34"/>
    <mergeCell ref="BK33:BK34"/>
    <mergeCell ref="BP33:BP34"/>
    <mergeCell ref="BT33:BT34"/>
    <mergeCell ref="AQ33:AQ34"/>
    <mergeCell ref="AR33:AR34"/>
    <mergeCell ref="AS33:AS34"/>
    <mergeCell ref="AT33:AT34"/>
    <mergeCell ref="AU33:AU34"/>
    <mergeCell ref="AV33:AV34"/>
    <mergeCell ref="AK33:AK34"/>
    <mergeCell ref="AL33:AL34"/>
    <mergeCell ref="AM33:AM34"/>
    <mergeCell ref="AN33:AN34"/>
    <mergeCell ref="AO33:AO34"/>
    <mergeCell ref="AP33:AP34"/>
    <mergeCell ref="AE33:AE34"/>
    <mergeCell ref="AF33:AF34"/>
    <mergeCell ref="AG33:AG34"/>
    <mergeCell ref="AH33:AH34"/>
    <mergeCell ref="AI33:AI34"/>
    <mergeCell ref="AJ33:AJ34"/>
    <mergeCell ref="Y33:Y34"/>
    <mergeCell ref="Z33:Z34"/>
    <mergeCell ref="AA33:AA34"/>
    <mergeCell ref="AB33:AB34"/>
    <mergeCell ref="AC33:AC34"/>
    <mergeCell ref="AD33:AD34"/>
    <mergeCell ref="R33:R34"/>
    <mergeCell ref="T33:T34"/>
    <mergeCell ref="U33:U34"/>
    <mergeCell ref="V33:V34"/>
    <mergeCell ref="W33:W34"/>
    <mergeCell ref="X33:X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BF31:BF32"/>
    <mergeCell ref="BK31:BK32"/>
    <mergeCell ref="BP31:BP32"/>
    <mergeCell ref="BT31:BT32"/>
    <mergeCell ref="BV31:BV32"/>
    <mergeCell ref="A33:A34"/>
    <mergeCell ref="B33:B34"/>
    <mergeCell ref="C33:C34"/>
    <mergeCell ref="D33:D34"/>
    <mergeCell ref="E33:E34"/>
    <mergeCell ref="AS31:AS32"/>
    <mergeCell ref="AT31:AT32"/>
    <mergeCell ref="AU31:AU32"/>
    <mergeCell ref="AV31:AV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N31:N32"/>
    <mergeCell ref="O31:O32"/>
    <mergeCell ref="P31:P32"/>
    <mergeCell ref="Q31:Q32"/>
    <mergeCell ref="R31:R32"/>
    <mergeCell ref="T31:T32"/>
    <mergeCell ref="H31:H32"/>
    <mergeCell ref="I31:I32"/>
    <mergeCell ref="J31:J32"/>
    <mergeCell ref="K31:K32"/>
    <mergeCell ref="L31:L32"/>
    <mergeCell ref="M31:M32"/>
    <mergeCell ref="BP29:BP30"/>
    <mergeCell ref="BT29:BT30"/>
    <mergeCell ref="BV29:BV30"/>
    <mergeCell ref="A31:A32"/>
    <mergeCell ref="B31:B32"/>
    <mergeCell ref="C31:C32"/>
    <mergeCell ref="D31:D32"/>
    <mergeCell ref="E31:E32"/>
    <mergeCell ref="F31:F32"/>
    <mergeCell ref="G31:G32"/>
    <mergeCell ref="AU29:AU30"/>
    <mergeCell ref="AV29:AV30"/>
    <mergeCell ref="AW29:AW30"/>
    <mergeCell ref="AX29:AX30"/>
    <mergeCell ref="BF29:BF30"/>
    <mergeCell ref="BK29:BK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P29:P30"/>
    <mergeCell ref="Q29:Q30"/>
    <mergeCell ref="R29:R30"/>
    <mergeCell ref="T29:T30"/>
    <mergeCell ref="U29:U30"/>
    <mergeCell ref="V29:V30"/>
    <mergeCell ref="J29:J30"/>
    <mergeCell ref="K29:K30"/>
    <mergeCell ref="L29:L30"/>
    <mergeCell ref="M29:M30"/>
    <mergeCell ref="N29:N30"/>
    <mergeCell ref="O29:O30"/>
    <mergeCell ref="BV27:BV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W27:AW28"/>
    <mergeCell ref="AX27:AX28"/>
    <mergeCell ref="BF27:BF28"/>
    <mergeCell ref="BK27:BK28"/>
    <mergeCell ref="BP27:BP28"/>
    <mergeCell ref="BT27:BT28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R27:R28"/>
    <mergeCell ref="T27:T28"/>
    <mergeCell ref="U27:U28"/>
    <mergeCell ref="V27:V28"/>
    <mergeCell ref="W27:W28"/>
    <mergeCell ref="X27:X28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BF25:BF26"/>
    <mergeCell ref="BK25:BK26"/>
    <mergeCell ref="BP25:BP26"/>
    <mergeCell ref="BT25:BT26"/>
    <mergeCell ref="BV25:BV26"/>
    <mergeCell ref="A27:A28"/>
    <mergeCell ref="B27:B28"/>
    <mergeCell ref="C27:C28"/>
    <mergeCell ref="D27:D28"/>
    <mergeCell ref="E27:E28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T25:T26"/>
    <mergeCell ref="H25:H26"/>
    <mergeCell ref="I25:I26"/>
    <mergeCell ref="J25:J26"/>
    <mergeCell ref="K25:K26"/>
    <mergeCell ref="L25:L26"/>
    <mergeCell ref="M25:M26"/>
    <mergeCell ref="BV23:BV24"/>
    <mergeCell ref="BZ23:CA23"/>
    <mergeCell ref="BZ24:CA24"/>
    <mergeCell ref="A25:A26"/>
    <mergeCell ref="B25:B26"/>
    <mergeCell ref="C25:C26"/>
    <mergeCell ref="D25:D26"/>
    <mergeCell ref="E25:E26"/>
    <mergeCell ref="F25:F26"/>
    <mergeCell ref="G25:G26"/>
    <mergeCell ref="AW23:AW24"/>
    <mergeCell ref="AX23:AX24"/>
    <mergeCell ref="BF23:BF24"/>
    <mergeCell ref="BK23:BK24"/>
    <mergeCell ref="BP23:BP24"/>
    <mergeCell ref="BT23:BT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R23:R24"/>
    <mergeCell ref="T23:T24"/>
    <mergeCell ref="U23:U24"/>
    <mergeCell ref="V23:V24"/>
    <mergeCell ref="W23:W24"/>
    <mergeCell ref="X23:X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BP21:BP22"/>
    <mergeCell ref="BT21:BT22"/>
    <mergeCell ref="BV21:BV22"/>
    <mergeCell ref="BZ21:CA21"/>
    <mergeCell ref="BZ22:CA22"/>
    <mergeCell ref="A23:A24"/>
    <mergeCell ref="B23:B24"/>
    <mergeCell ref="C23:C24"/>
    <mergeCell ref="D23:D24"/>
    <mergeCell ref="E23:E24"/>
    <mergeCell ref="AU21:AU22"/>
    <mergeCell ref="AV21:AV22"/>
    <mergeCell ref="AW21:AW22"/>
    <mergeCell ref="AX21:AX22"/>
    <mergeCell ref="BF21:BF22"/>
    <mergeCell ref="BK21:BK22"/>
    <mergeCell ref="AO21:AO22"/>
    <mergeCell ref="AP21:AP22"/>
    <mergeCell ref="AQ21:AQ22"/>
    <mergeCell ref="AR21:AR22"/>
    <mergeCell ref="AS21:AS22"/>
    <mergeCell ref="AT21:AT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P21:P22"/>
    <mergeCell ref="Q21:Q22"/>
    <mergeCell ref="R21:R22"/>
    <mergeCell ref="T21:T22"/>
    <mergeCell ref="U21:U22"/>
    <mergeCell ref="V21:V22"/>
    <mergeCell ref="J21:J22"/>
    <mergeCell ref="K21:K22"/>
    <mergeCell ref="L21:L22"/>
    <mergeCell ref="M21:M22"/>
    <mergeCell ref="N21:N22"/>
    <mergeCell ref="O21:O22"/>
    <mergeCell ref="BZ20:C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X19:AX20"/>
    <mergeCell ref="BF19:BF20"/>
    <mergeCell ref="BK19:BK20"/>
    <mergeCell ref="BP19:BP20"/>
    <mergeCell ref="BT19:BT20"/>
    <mergeCell ref="BV19:BV20"/>
    <mergeCell ref="AR19:AR20"/>
    <mergeCell ref="AS19:AS20"/>
    <mergeCell ref="AT19:AT20"/>
    <mergeCell ref="AU19:AU20"/>
    <mergeCell ref="AV19:AV20"/>
    <mergeCell ref="AW19:AW20"/>
    <mergeCell ref="AL19:AL20"/>
    <mergeCell ref="AM19:AM20"/>
    <mergeCell ref="AN19:AN20"/>
    <mergeCell ref="AO19:AO20"/>
    <mergeCell ref="AP19:AP20"/>
    <mergeCell ref="AQ19:AQ20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X17:AX18"/>
    <mergeCell ref="BF17:BF18"/>
    <mergeCell ref="BK17:BK18"/>
    <mergeCell ref="BP17:BP18"/>
    <mergeCell ref="BT17:BT18"/>
    <mergeCell ref="BV17:BV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X15:AX16"/>
    <mergeCell ref="BF15:BF16"/>
    <mergeCell ref="BK15:BK16"/>
    <mergeCell ref="BP15:BP16"/>
    <mergeCell ref="BT15:BT16"/>
    <mergeCell ref="BV15:BV16"/>
    <mergeCell ref="AR15:AR16"/>
    <mergeCell ref="AS15:AS16"/>
    <mergeCell ref="AT15:AT16"/>
    <mergeCell ref="AU15:AU16"/>
    <mergeCell ref="AV15:AV16"/>
    <mergeCell ref="AW15:AW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X13:AX14"/>
    <mergeCell ref="BF13:BF14"/>
    <mergeCell ref="BK13:BK14"/>
    <mergeCell ref="BP13:BP14"/>
    <mergeCell ref="BT13:BT14"/>
    <mergeCell ref="BV13:BV14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X11:AX12"/>
    <mergeCell ref="BF11:BF12"/>
    <mergeCell ref="BK11:BK12"/>
    <mergeCell ref="BP11:BP12"/>
    <mergeCell ref="BT11:BT12"/>
    <mergeCell ref="BV11:BV12"/>
    <mergeCell ref="AR11:AR12"/>
    <mergeCell ref="AS11:AS12"/>
    <mergeCell ref="AT11:AT12"/>
    <mergeCell ref="AU11:AU12"/>
    <mergeCell ref="AV11:AV12"/>
    <mergeCell ref="AW11:AW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X9:AX10"/>
    <mergeCell ref="BF9:BF10"/>
    <mergeCell ref="BK9:BK10"/>
    <mergeCell ref="BP9:BP10"/>
    <mergeCell ref="BT9:BT10"/>
    <mergeCell ref="BV9:BV10"/>
    <mergeCell ref="AR9:AR10"/>
    <mergeCell ref="AS9:AS10"/>
    <mergeCell ref="AT9:AT10"/>
    <mergeCell ref="AU9:AU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X7:AX8"/>
    <mergeCell ref="BF7:BF8"/>
    <mergeCell ref="BK7:BK8"/>
    <mergeCell ref="BP7:BP8"/>
    <mergeCell ref="BT7:BT8"/>
    <mergeCell ref="BV7:BV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4:V6"/>
    <mergeCell ref="W4:W6"/>
    <mergeCell ref="X4:X6"/>
    <mergeCell ref="O5:P5"/>
    <mergeCell ref="Q5:Q6"/>
    <mergeCell ref="R5:R6"/>
    <mergeCell ref="E4:G4"/>
    <mergeCell ref="H4:I4"/>
    <mergeCell ref="J4:L4"/>
    <mergeCell ref="M4:N4"/>
    <mergeCell ref="T4:T6"/>
    <mergeCell ref="U4:U6"/>
    <mergeCell ref="AK3:AK4"/>
    <mergeCell ref="AL3:AL4"/>
    <mergeCell ref="AM3:AM4"/>
    <mergeCell ref="AN3:AN4"/>
    <mergeCell ref="AO3:AO4"/>
    <mergeCell ref="AP3:AP4"/>
    <mergeCell ref="Z3:Z4"/>
    <mergeCell ref="AA3:AA4"/>
    <mergeCell ref="AB3:AB4"/>
    <mergeCell ref="AC3:AC4"/>
    <mergeCell ref="AD3:AD4"/>
    <mergeCell ref="AE3:AE4"/>
    <mergeCell ref="AX2:AX4"/>
    <mergeCell ref="BU2:BU4"/>
    <mergeCell ref="BV2:BV5"/>
    <mergeCell ref="A3:A4"/>
    <mergeCell ref="B3:B4"/>
    <mergeCell ref="C3:C4"/>
    <mergeCell ref="E3:G3"/>
    <mergeCell ref="H3:I3"/>
    <mergeCell ref="J3:L3"/>
    <mergeCell ref="M3:N3"/>
    <mergeCell ref="AQ2:AQ4"/>
    <mergeCell ref="AR2:AR4"/>
    <mergeCell ref="AS2:AS4"/>
    <mergeCell ref="AT2:AT4"/>
    <mergeCell ref="AV2:AV4"/>
    <mergeCell ref="AW2:AW4"/>
    <mergeCell ref="AZ1:BV1"/>
    <mergeCell ref="A2:C2"/>
    <mergeCell ref="E2:G2"/>
    <mergeCell ref="H2:I2"/>
    <mergeCell ref="Z2:AE2"/>
    <mergeCell ref="AF2:AF4"/>
    <mergeCell ref="AG2:AG4"/>
    <mergeCell ref="AH2:AH4"/>
    <mergeCell ref="AI2:AI4"/>
    <mergeCell ref="AK2:AP2"/>
    <mergeCell ref="A1:C1"/>
    <mergeCell ref="E1:R1"/>
    <mergeCell ref="T1:X1"/>
    <mergeCell ref="Z1:AI1"/>
    <mergeCell ref="AK1:AT1"/>
    <mergeCell ref="AV1:AX1"/>
  </mergeCells>
  <conditionalFormatting sqref="BB7:BS66">
    <cfRule type="cellIs" dxfId="1" priority="1" operator="equal">
      <formula>"e"</formula>
    </cfRule>
    <cfRule type="cellIs" dxfId="0" priority="2" operator="equal">
      <formula>"a"</formula>
    </cfRule>
  </conditionalFormatting>
  <dataValidations disablePrompts="1" count="2">
    <dataValidation type="list" allowBlank="1" showInputMessage="1" showErrorMessage="1" sqref="BQ66:BS66 BB8:BE8 BB66:BE66 BB64:BE64 BB62:BE62 BB60:BE60 BB58:BE58 BB56:BE56 BB54:BE54 BB52:BE52 BB50:BE50 BB48:BE48 BB46:BE46 BB44:BE44 BB42:BE42 BB40:BE40 BB38:BE38 BB36:BE36 BB34:BE34 BB32:BE32 BB30:BE30 BB28:BE28 BB26:BE26 BB24:BE24 BB22:BE22 BB20:BE20 BB18:BE18 BB16:BE16 BB14:BE14 BB12:BE12 BB10:BE10 BG66:BJ66 BG64:BJ64 BG62:BJ62 BG60:BJ60 BG58:BJ58 BG56:BJ56 BG54:BJ54 BG52:BJ52 BG50:BJ50 BG48:BJ48 BG46:BJ46 BG44:BJ44 BG42:BJ42 BG40:BJ40 BG38:BJ38 BG36:BJ36 BG34:BJ34 BG32:BJ32 BG30:BJ30 BG28:BJ28 BG26:BJ26 BG24:BJ24 BG22:BJ22 BG20:BJ20 BG18:BJ18 BG16:BJ16 BG14:BJ14 BG12:BJ12 BG10:BJ10 BL66:BO66 BL64:BO64 BL62:BO62 BL60:BO60 BL58:BO58 BL56:BO56 BL54:BO54 BL52:BO52 BL50:BO50 BL48:BO48 BL46:BO46 BL44:BO44 BL42:BO42 BL40:BO40 BL38:BO38 BL36:BO36 BL34:BO34 BL32:BO32 BL30:BO30 BL28:BO28 BL26:BO26 BL24:BO24 BL22:BO22 BL20:BO20 BL18:BO18 BL16:BO16 BL14:BO14 BL12:BO12 BL10:BO10 BQ64:BS64 BQ62:BS62 BQ60:BS60 BQ58:BS58 BQ56:BS56 BQ54:BS54 BQ52:BS52 BQ50:BS50 BQ48:BS48 BQ46:BS46 BQ44:BS44 BQ42:BS42 BQ40:BS40 BQ38:BS38 BQ36:BS36 BQ34:BS34 BQ32:BS32 BQ30:BS30 BQ28:BS28 BQ26:BS26 BQ24:BS24 BQ22:BS22 BQ20:BS20 BQ18:BS18 BQ16:BS16 BQ14:BS14 BQ12:BS12 BQ10:BS10 BQ8:BS8 BL8:BO8 BG8:BJ8">
      <formula1>$BZ$13:$BZ$17</formula1>
    </dataValidation>
    <dataValidation type="list" allowBlank="1" showInputMessage="1" showErrorMessage="1" sqref="BQ65:BS65 BB7:BE7 BB65:BE65 BB63:BE63 BB61:BE61 BB59:BE59 BB57:BE57 BB55:BE55 BB53:BE53 BB51:BE51 BB49:BE49 BB47:BE47 BB45:BE45 BB43:BE43 BB41:BE41 BB39:BE39 BB37:BE37 BB35:BE35 BB33:BE33 BB31:BE31 BB29:BE29 BB27:BE27 BB25:BE25 BB23:BE23 BB21:BE21 BB19:BE19 BB17:BE17 BB15:BE15 BB13:BE13 BB11:BE11 BB9:BE9 BG65:BJ65 BG63:BJ63 BG61:BJ61 BG59:BJ59 BG57:BJ57 BG55:BJ55 BG53:BJ53 BG51:BJ51 BG49:BJ49 BG47:BJ47 BG45:BJ45 BG43:BJ43 BG41:BJ41 BG39:BJ39 BG37:BJ37 BG35:BJ35 BG33:BJ33 BG31:BJ31 BG29:BJ29 BG27:BJ27 BG25:BJ25 BG23:BJ23 BG21:BJ21 BG19:BJ19 BG17:BJ17 BG15:BJ15 BG13:BJ13 BG11:BJ11 BG9:BJ9 BL65:BO65 BL63:BO63 BL61:BO61 BL59:BO59 BL57:BO57 BL55:BO55 BL53:BO53 BL51:BO51 BL49:BO49 BL47:BO47 BL45:BO45 BL43:BO43 BL41:BO41 BL39:BO39 BL37:BO37 BL35:BO35 BL33:BO33 BL31:BO31 BL29:BO29 BL27:BO27 BL25:BO25 BL23:BO23 BL21:BO21 BL19:BO19 BL17:BO17 BL15:BO15 BL13:BO13 BL11:BO11 BL9:BO9 BQ63:BS63 BQ61:BS61 BQ59:BS59 BQ57:BS57 BQ55:BS55 BQ53:BS53 BQ51:BS51 BQ49:BS49 BQ47:BS47 BQ45:BS45 BQ43:BS43 BQ41:BS41 BQ39:BS39 BQ37:BS37 BQ35:BS35 BQ33:BS33 BQ31:BS31 BQ29:BS29 BQ27:BS27 BQ25:BS25 BQ23:BS23 BQ21:BS21 BQ19:BS19 BQ17:BS17 BQ15:BS15 BQ13:BS13 BQ11:BS11 BQ9:BS9 BQ7:BS7 BL7:BO7 BG7:BJ7">
      <formula1>$BZ$7:$BZ$10</formula1>
    </dataValidation>
  </dataValidation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Jeonju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Snowberger</dc:creator>
  <cp:lastModifiedBy>BRSnowb</cp:lastModifiedBy>
  <dcterms:created xsi:type="dcterms:W3CDTF">2012-04-18T11:56:06Z</dcterms:created>
  <dcterms:modified xsi:type="dcterms:W3CDTF">2012-06-21T23:27:42Z</dcterms:modified>
</cp:coreProperties>
</file>